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835" windowHeight="5858"/>
  </bookViews>
  <sheets>
    <sheet name="stacjonarne" sheetId="4" r:id="rId1"/>
    <sheet name="niestacjonarne" sheetId="3" r:id="rId2"/>
  </sheets>
  <definedNames>
    <definedName name="_xlnm.Print_Area" localSheetId="1">niestacjonarne!$A$1:$AM$125</definedName>
    <definedName name="_xlnm.Print_Area" localSheetId="0">stacjonarne!$A$1:$Y$125</definedName>
  </definedNames>
  <calcPr calcId="125725"/>
</workbook>
</file>

<file path=xl/calcChain.xml><?xml version="1.0" encoding="utf-8"?>
<calcChain xmlns="http://schemas.openxmlformats.org/spreadsheetml/2006/main">
  <c r="AI53" i="3"/>
  <c r="H108"/>
  <c r="H90"/>
  <c r="H72"/>
  <c r="H54"/>
  <c r="F107" i="4"/>
  <c r="F89"/>
  <c r="F71"/>
  <c r="F53"/>
  <c r="H92" i="3"/>
  <c r="H74"/>
  <c r="H56"/>
  <c r="H38"/>
  <c r="H13"/>
  <c r="H6"/>
  <c r="F74" i="4"/>
  <c r="F56"/>
  <c r="F92"/>
  <c r="F6"/>
  <c r="F38"/>
  <c r="F13"/>
  <c r="P6" i="3"/>
  <c r="P106" s="1"/>
  <c r="P13"/>
  <c r="P92"/>
  <c r="O6"/>
  <c r="O13"/>
  <c r="O88" s="1"/>
  <c r="O92"/>
  <c r="Q6"/>
  <c r="Q88" s="1"/>
  <c r="Q13"/>
  <c r="Q92"/>
  <c r="R6"/>
  <c r="R13"/>
  <c r="R88" s="1"/>
  <c r="R92"/>
  <c r="K6"/>
  <c r="K106" s="1"/>
  <c r="K13"/>
  <c r="K92"/>
  <c r="J6"/>
  <c r="J13"/>
  <c r="J88" s="1"/>
  <c r="J92"/>
  <c r="L6"/>
  <c r="L13"/>
  <c r="L92"/>
  <c r="M6"/>
  <c r="M13"/>
  <c r="M88" s="1"/>
  <c r="M92"/>
  <c r="S74"/>
  <c r="R74"/>
  <c r="Q74"/>
  <c r="P74"/>
  <c r="O74"/>
  <c r="N74"/>
  <c r="M74"/>
  <c r="L74"/>
  <c r="J74"/>
  <c r="K74"/>
  <c r="P56"/>
  <c r="O56"/>
  <c r="Q56"/>
  <c r="R56"/>
  <c r="K56"/>
  <c r="J56"/>
  <c r="L56"/>
  <c r="M56"/>
  <c r="M70"/>
  <c r="P38"/>
  <c r="P52"/>
  <c r="O38"/>
  <c r="Q38"/>
  <c r="R38"/>
  <c r="R52"/>
  <c r="K38"/>
  <c r="K52"/>
  <c r="J38"/>
  <c r="L38"/>
  <c r="M38"/>
  <c r="F6"/>
  <c r="F106" s="1"/>
  <c r="F13"/>
  <c r="F92"/>
  <c r="E92"/>
  <c r="E13"/>
  <c r="E6"/>
  <c r="D6"/>
  <c r="D88" s="1"/>
  <c r="D13"/>
  <c r="D92"/>
  <c r="C6"/>
  <c r="C13"/>
  <c r="C52" s="1"/>
  <c r="C92"/>
  <c r="AJ92"/>
  <c r="AJ6"/>
  <c r="AJ13"/>
  <c r="AI92"/>
  <c r="AI6"/>
  <c r="AI13"/>
  <c r="AI106"/>
  <c r="AK92"/>
  <c r="AK6"/>
  <c r="AK13"/>
  <c r="AL92"/>
  <c r="AL6"/>
  <c r="AL13"/>
  <c r="AL106" s="1"/>
  <c r="AE13"/>
  <c r="AE92"/>
  <c r="AE106" s="1"/>
  <c r="AE6"/>
  <c r="AD13"/>
  <c r="AD6"/>
  <c r="AD92"/>
  <c r="AF6"/>
  <c r="AF13"/>
  <c r="AF88" s="1"/>
  <c r="AF92"/>
  <c r="AG6"/>
  <c r="AG88" s="1"/>
  <c r="AG13"/>
  <c r="AG92"/>
  <c r="Z6"/>
  <c r="Z13"/>
  <c r="Z106" s="1"/>
  <c r="Z92"/>
  <c r="Y6"/>
  <c r="Y88" s="1"/>
  <c r="Y13"/>
  <c r="Y92"/>
  <c r="AA6"/>
  <c r="AA13"/>
  <c r="AA106" s="1"/>
  <c r="AA92"/>
  <c r="AB6"/>
  <c r="AB70" s="1"/>
  <c r="AB13"/>
  <c r="AB92"/>
  <c r="U6"/>
  <c r="U13"/>
  <c r="U88" s="1"/>
  <c r="U92"/>
  <c r="T6"/>
  <c r="T70" s="1"/>
  <c r="T13"/>
  <c r="T92"/>
  <c r="V6"/>
  <c r="V13"/>
  <c r="V106" s="1"/>
  <c r="V92"/>
  <c r="W6"/>
  <c r="W70" s="1"/>
  <c r="W13"/>
  <c r="W92"/>
  <c r="AM92"/>
  <c r="AM6"/>
  <c r="AM13"/>
  <c r="AH6"/>
  <c r="AH70" s="1"/>
  <c r="AH13"/>
  <c r="AH92"/>
  <c r="AC6"/>
  <c r="AC13"/>
  <c r="AC70" s="1"/>
  <c r="AC92"/>
  <c r="X6"/>
  <c r="X13"/>
  <c r="X92"/>
  <c r="X74"/>
  <c r="AC74"/>
  <c r="AH74"/>
  <c r="AI74"/>
  <c r="AI88" s="1"/>
  <c r="AJ74"/>
  <c r="AK74"/>
  <c r="AL74"/>
  <c r="AL88" s="1"/>
  <c r="AM74"/>
  <c r="AM88" s="1"/>
  <c r="G92"/>
  <c r="C74"/>
  <c r="F74"/>
  <c r="F88" s="1"/>
  <c r="E74"/>
  <c r="D74"/>
  <c r="AE74"/>
  <c r="AE88" s="1"/>
  <c r="AD74"/>
  <c r="AF74"/>
  <c r="AG74"/>
  <c r="Z74"/>
  <c r="Y74"/>
  <c r="AA74"/>
  <c r="AB74"/>
  <c r="AB88"/>
  <c r="U74"/>
  <c r="T74"/>
  <c r="V74"/>
  <c r="W74"/>
  <c r="W88" s="1"/>
  <c r="G74"/>
  <c r="AJ56"/>
  <c r="AK56"/>
  <c r="AL56"/>
  <c r="AL70" s="1"/>
  <c r="AI56"/>
  <c r="AI70" s="1"/>
  <c r="AE56"/>
  <c r="AE70" s="1"/>
  <c r="AF56"/>
  <c r="AG56"/>
  <c r="AD56"/>
  <c r="Z56"/>
  <c r="AA56"/>
  <c r="AB56"/>
  <c r="Y56"/>
  <c r="U56"/>
  <c r="V56"/>
  <c r="W56"/>
  <c r="T56"/>
  <c r="AJ38"/>
  <c r="AJ52" s="1"/>
  <c r="AK38"/>
  <c r="AK52" s="1"/>
  <c r="AL38"/>
  <c r="AL52" s="1"/>
  <c r="AI38"/>
  <c r="AI52" s="1"/>
  <c r="AE38"/>
  <c r="AE52" s="1"/>
  <c r="AF38"/>
  <c r="AF52" s="1"/>
  <c r="AG38"/>
  <c r="AG52" s="1"/>
  <c r="AD38"/>
  <c r="AD52" s="1"/>
  <c r="Z38"/>
  <c r="Z52" s="1"/>
  <c r="AA38"/>
  <c r="AA52" s="1"/>
  <c r="AB38"/>
  <c r="AB52" s="1"/>
  <c r="Y38"/>
  <c r="Y52" s="1"/>
  <c r="U38"/>
  <c r="U52" s="1"/>
  <c r="V38"/>
  <c r="V52" s="1"/>
  <c r="W38"/>
  <c r="W52" s="1"/>
  <c r="T38"/>
  <c r="S13"/>
  <c r="N13"/>
  <c r="G13"/>
  <c r="N6"/>
  <c r="N70" s="1"/>
  <c r="G6"/>
  <c r="D92" i="4"/>
  <c r="D6"/>
  <c r="D13"/>
  <c r="C92"/>
  <c r="C6"/>
  <c r="C13"/>
  <c r="D74"/>
  <c r="C74"/>
  <c r="X92"/>
  <c r="X6"/>
  <c r="X13"/>
  <c r="W92"/>
  <c r="W6"/>
  <c r="W13"/>
  <c r="U92"/>
  <c r="U6"/>
  <c r="U13"/>
  <c r="T92"/>
  <c r="T6"/>
  <c r="T13"/>
  <c r="R92"/>
  <c r="R6"/>
  <c r="R106" s="1"/>
  <c r="R13"/>
  <c r="Q92"/>
  <c r="Q6"/>
  <c r="Q13"/>
  <c r="Q106" s="1"/>
  <c r="O92"/>
  <c r="O6"/>
  <c r="O13"/>
  <c r="N92"/>
  <c r="N6"/>
  <c r="N13"/>
  <c r="N106" s="1"/>
  <c r="L92"/>
  <c r="L6"/>
  <c r="L13"/>
  <c r="K92"/>
  <c r="K6"/>
  <c r="K13"/>
  <c r="I92"/>
  <c r="I6"/>
  <c r="I13"/>
  <c r="H92"/>
  <c r="H6"/>
  <c r="H13"/>
  <c r="X74"/>
  <c r="W74"/>
  <c r="W88" s="1"/>
  <c r="U74"/>
  <c r="T74"/>
  <c r="R74"/>
  <c r="Q74"/>
  <c r="O74"/>
  <c r="N74"/>
  <c r="L74"/>
  <c r="K74"/>
  <c r="I74"/>
  <c r="H74"/>
  <c r="T56"/>
  <c r="R56"/>
  <c r="R70" s="1"/>
  <c r="Q56"/>
  <c r="O56"/>
  <c r="N56"/>
  <c r="L56"/>
  <c r="K56"/>
  <c r="I56"/>
  <c r="H56"/>
  <c r="Y6"/>
  <c r="Y13"/>
  <c r="Y92"/>
  <c r="V92"/>
  <c r="V6"/>
  <c r="V106" s="1"/>
  <c r="V13"/>
  <c r="S92"/>
  <c r="S6"/>
  <c r="S13"/>
  <c r="P92"/>
  <c r="P6"/>
  <c r="P13"/>
  <c r="M6"/>
  <c r="M13"/>
  <c r="M92"/>
  <c r="J13"/>
  <c r="J6"/>
  <c r="J92"/>
  <c r="Y74"/>
  <c r="V74"/>
  <c r="S74"/>
  <c r="J74"/>
  <c r="M74"/>
  <c r="P74"/>
  <c r="V56"/>
  <c r="S56"/>
  <c r="P56"/>
  <c r="M56"/>
  <c r="J56"/>
  <c r="Y38"/>
  <c r="V38"/>
  <c r="S38"/>
  <c r="P38"/>
  <c r="M38"/>
  <c r="J38"/>
  <c r="C38"/>
  <c r="D38"/>
  <c r="E6"/>
  <c r="E38"/>
  <c r="E13"/>
  <c r="E92"/>
  <c r="E74"/>
  <c r="C56"/>
  <c r="D56"/>
  <c r="W56"/>
  <c r="X56"/>
  <c r="U56"/>
  <c r="Y56"/>
  <c r="E56"/>
  <c r="W38"/>
  <c r="X38"/>
  <c r="T38"/>
  <c r="U38"/>
  <c r="Q38"/>
  <c r="R38"/>
  <c r="N38"/>
  <c r="O38"/>
  <c r="H38"/>
  <c r="I38"/>
  <c r="I52" s="1"/>
  <c r="L38"/>
  <c r="K38"/>
  <c r="AH56" i="3"/>
  <c r="AC56"/>
  <c r="X56"/>
  <c r="S6"/>
  <c r="S56"/>
  <c r="N56"/>
  <c r="N106"/>
  <c r="S92"/>
  <c r="N92"/>
  <c r="K88"/>
  <c r="C38"/>
  <c r="C56"/>
  <c r="D56"/>
  <c r="E56"/>
  <c r="F56"/>
  <c r="AM56"/>
  <c r="G56"/>
  <c r="D38"/>
  <c r="E38"/>
  <c r="F38"/>
  <c r="F52" s="1"/>
  <c r="AM38"/>
  <c r="AH38"/>
  <c r="AH52" s="1"/>
  <c r="AC38"/>
  <c r="X38"/>
  <c r="S38"/>
  <c r="N38"/>
  <c r="N52" s="1"/>
  <c r="G38"/>
  <c r="X52"/>
  <c r="X70"/>
  <c r="AM70"/>
  <c r="F70"/>
  <c r="C70"/>
  <c r="D52" i="4"/>
  <c r="Y52"/>
  <c r="T106"/>
  <c r="N52"/>
  <c r="P106"/>
  <c r="Y88"/>
  <c r="W106"/>
  <c r="P52"/>
  <c r="X88" i="3"/>
  <c r="Q52"/>
  <c r="T52"/>
  <c r="AB106"/>
  <c r="Q70"/>
  <c r="N88"/>
  <c r="Y106"/>
  <c r="AK106"/>
  <c r="AM106"/>
  <c r="X106"/>
  <c r="W106"/>
  <c r="D106"/>
  <c r="O106" l="1"/>
  <c r="M106"/>
  <c r="J106"/>
  <c r="Y53"/>
  <c r="AD106"/>
  <c r="AJ88"/>
  <c r="E70"/>
  <c r="E71" s="1"/>
  <c r="L70"/>
  <c r="T106"/>
  <c r="AH106"/>
  <c r="Q106"/>
  <c r="R106"/>
  <c r="AG106"/>
  <c r="U106"/>
  <c r="AC88"/>
  <c r="T88"/>
  <c r="O52"/>
  <c r="J52"/>
  <c r="AH88"/>
  <c r="D52"/>
  <c r="AM52"/>
  <c r="D70"/>
  <c r="P88"/>
  <c r="S52"/>
  <c r="V70"/>
  <c r="U70"/>
  <c r="Y70"/>
  <c r="AA70"/>
  <c r="Z70"/>
  <c r="AD70"/>
  <c r="AG70"/>
  <c r="AF70"/>
  <c r="AK70"/>
  <c r="Z88"/>
  <c r="C88"/>
  <c r="AK88"/>
  <c r="AI89" s="1"/>
  <c r="J70"/>
  <c r="K70"/>
  <c r="O70"/>
  <c r="O71" s="1"/>
  <c r="P70"/>
  <c r="AD53"/>
  <c r="T71"/>
  <c r="Y71"/>
  <c r="Y107"/>
  <c r="O53"/>
  <c r="AJ106"/>
  <c r="E106"/>
  <c r="AC106"/>
  <c r="AC52"/>
  <c r="C106"/>
  <c r="E52"/>
  <c r="E53" s="1"/>
  <c r="D54" s="1"/>
  <c r="O89"/>
  <c r="AJ70"/>
  <c r="AI71" s="1"/>
  <c r="M52"/>
  <c r="G52"/>
  <c r="S88"/>
  <c r="G88" s="1"/>
  <c r="S70"/>
  <c r="G70" s="1"/>
  <c r="S106"/>
  <c r="G106" s="1"/>
  <c r="R70"/>
  <c r="E88"/>
  <c r="E89" s="1"/>
  <c r="D72"/>
  <c r="P70" i="4"/>
  <c r="S52"/>
  <c r="H70"/>
  <c r="O70"/>
  <c r="U70"/>
  <c r="C88"/>
  <c r="D70"/>
  <c r="C106"/>
  <c r="K88"/>
  <c r="W70"/>
  <c r="N70"/>
  <c r="N71" s="1"/>
  <c r="V88"/>
  <c r="J88"/>
  <c r="M70"/>
  <c r="I88"/>
  <c r="R88"/>
  <c r="U52"/>
  <c r="X88"/>
  <c r="D88"/>
  <c r="C90" s="1"/>
  <c r="D106"/>
  <c r="F52"/>
  <c r="Q88"/>
  <c r="W52"/>
  <c r="N88"/>
  <c r="Q70"/>
  <c r="K70"/>
  <c r="Q52"/>
  <c r="T70"/>
  <c r="T71" s="1"/>
  <c r="M88"/>
  <c r="M52"/>
  <c r="M106"/>
  <c r="J106"/>
  <c r="K52"/>
  <c r="K106"/>
  <c r="H88"/>
  <c r="E52"/>
  <c r="H88" i="3"/>
  <c r="I70" i="4"/>
  <c r="H71" s="1"/>
  <c r="I106"/>
  <c r="T107" i="3"/>
  <c r="T53"/>
  <c r="V88"/>
  <c r="T89" s="1"/>
  <c r="AA88"/>
  <c r="Y89" s="1"/>
  <c r="AF106"/>
  <c r="AD107" s="1"/>
  <c r="AD71"/>
  <c r="AD88"/>
  <c r="AD89" s="1"/>
  <c r="H89" i="4"/>
  <c r="O52"/>
  <c r="N53" s="1"/>
  <c r="R52"/>
  <c r="Q53" s="1"/>
  <c r="X106"/>
  <c r="W107" s="1"/>
  <c r="X52"/>
  <c r="Q71"/>
  <c r="Q89"/>
  <c r="L106" i="3"/>
  <c r="J107" s="1"/>
  <c r="L88"/>
  <c r="J89" s="1"/>
  <c r="L52"/>
  <c r="J53" s="1"/>
  <c r="H70"/>
  <c r="H52"/>
  <c r="W53" i="4"/>
  <c r="C108"/>
  <c r="J70"/>
  <c r="Y106"/>
  <c r="W89"/>
  <c r="L52"/>
  <c r="O88"/>
  <c r="N89" s="1"/>
  <c r="Q107"/>
  <c r="T88"/>
  <c r="U88"/>
  <c r="X70"/>
  <c r="W71" s="1"/>
  <c r="P88"/>
  <c r="S70"/>
  <c r="L106"/>
  <c r="C70"/>
  <c r="C72" s="1"/>
  <c r="F88"/>
  <c r="F106"/>
  <c r="F70"/>
  <c r="J52"/>
  <c r="V70"/>
  <c r="S88"/>
  <c r="E88" s="1"/>
  <c r="U106"/>
  <c r="T107" s="1"/>
  <c r="L70"/>
  <c r="H52"/>
  <c r="H53" s="1"/>
  <c r="K53" s="1"/>
  <c r="V52"/>
  <c r="O106"/>
  <c r="N107" s="1"/>
  <c r="S106"/>
  <c r="C52"/>
  <c r="C54" s="1"/>
  <c r="Y70"/>
  <c r="T52"/>
  <c r="T53" s="1"/>
  <c r="L88"/>
  <c r="K89" s="1"/>
  <c r="H106"/>
  <c r="D90" i="3"/>
  <c r="AI107"/>
  <c r="H106"/>
  <c r="J71" l="1"/>
  <c r="O107"/>
  <c r="D108"/>
  <c r="E107"/>
  <c r="E70" i="4"/>
  <c r="E106"/>
  <c r="K71"/>
  <c r="K107"/>
  <c r="H107"/>
  <c r="T89"/>
</calcChain>
</file>

<file path=xl/sharedStrings.xml><?xml version="1.0" encoding="utf-8"?>
<sst xmlns="http://schemas.openxmlformats.org/spreadsheetml/2006/main" count="550" uniqueCount="139">
  <si>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</si>
  <si>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</si>
  <si>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</si>
  <si>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</si>
  <si>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</si>
  <si>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</si>
  <si>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</si>
  <si>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</si>
  <si>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</si>
  <si>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</si>
  <si>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</si>
  <si>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</si>
  <si>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</si>
  <si>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PRZEDMIOTY PODSTAWOWE</t>
  </si>
  <si>
    <t xml:space="preserve">OGÓŁEM 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</si>
  <si>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</si>
  <si>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</si>
  <si>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</si>
  <si>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</si>
  <si>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</si>
  <si>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</si>
  <si>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C1.</t>
  </si>
  <si>
    <t>C2.</t>
  </si>
  <si>
    <t>e-learning
(e-l)</t>
  </si>
  <si>
    <t>liczba godzin pracy własnej studenta
(bez e-l)</t>
  </si>
  <si>
    <t>Bezpośr.</t>
  </si>
  <si>
    <t>e-l</t>
  </si>
  <si>
    <t>ZO;E</t>
  </si>
  <si>
    <t>Podstawy prawoznawstwa</t>
  </si>
  <si>
    <t>E</t>
  </si>
  <si>
    <t>Podstawy socjologii i metod badań socjologicznych</t>
  </si>
  <si>
    <t>Logika prawnicza</t>
  </si>
  <si>
    <t>Prawo rzymskie publiczne</t>
  </si>
  <si>
    <t>Prawo administracyjne</t>
  </si>
  <si>
    <t>Podstawy organizacji i zarządzania w administracji publicznej</t>
  </si>
  <si>
    <t>Podstawy psychologii</t>
  </si>
  <si>
    <t>Postępowanie administracyjne</t>
  </si>
  <si>
    <t>Publiczne prawo gospodarcze</t>
  </si>
  <si>
    <t>Prawo cywilne z umowami w administracji</t>
  </si>
  <si>
    <t>Finanse publiczne i prawo finansowe</t>
  </si>
  <si>
    <t>Instytucje i źródła prawa UE</t>
  </si>
  <si>
    <t>Język obcy</t>
  </si>
  <si>
    <t>Statystyka z demografią</t>
  </si>
  <si>
    <t>Techniki negocjacji i mediacji w administracji</t>
  </si>
  <si>
    <t>Zamówienia publiczne</t>
  </si>
  <si>
    <t>Prawo i organizacja ochrony środowiska</t>
  </si>
  <si>
    <t>Prawo konkurencji i ochrony konkurencji</t>
  </si>
  <si>
    <t>Organizacja administracji skarbowej w Polsce</t>
  </si>
  <si>
    <t>Etyka urzędnicza</t>
  </si>
  <si>
    <t>Prawo o stowarzyszeniach i fundacjach</t>
  </si>
  <si>
    <t>Konstytucyjny system organów państwowych</t>
  </si>
  <si>
    <t>Nauka o państwie i prawie</t>
  </si>
  <si>
    <t xml:space="preserve">Ochrona własności intelektualnej </t>
  </si>
  <si>
    <t>Technologie informacyjne</t>
  </si>
  <si>
    <t>Proseminarium</t>
  </si>
  <si>
    <t>Legislacja w administracji</t>
  </si>
  <si>
    <t>Cyfryzacja administracji</t>
  </si>
  <si>
    <t>C3.</t>
  </si>
  <si>
    <t>C4.</t>
  </si>
  <si>
    <t>PRZEDMIOTY SPECJALNOŚCIOWE   I
Finanse i administracja publiczna</t>
  </si>
  <si>
    <t>Dyscyplina finansów publicznych</t>
  </si>
  <si>
    <t>Finanse lokalne</t>
  </si>
  <si>
    <t>Fundusze strukturalne</t>
  </si>
  <si>
    <t>Partnerstwo publiczno-prywatne</t>
  </si>
  <si>
    <t>Prawo ubezpieczeń społecznych</t>
  </si>
  <si>
    <t>Prawo rodzinne i opiekuńcze</t>
  </si>
  <si>
    <t>Działalność pożytku publicznego</t>
  </si>
  <si>
    <t>Administracja służby zdrowia</t>
  </si>
  <si>
    <t>Administracja oświaty i kultury</t>
  </si>
  <si>
    <t>Prawo pracy</t>
  </si>
  <si>
    <t>Prawo urzędnicze</t>
  </si>
  <si>
    <t>Ekonomia sektora publicznego</t>
  </si>
  <si>
    <t>Prawno-karna ochrona obrotu gospodarczego</t>
  </si>
  <si>
    <t>Prawo podatkowe w działalności gospodarczej</t>
  </si>
  <si>
    <t>Zarządzanie projektami</t>
  </si>
  <si>
    <t>Społeczna odpowiedzialność biznesu</t>
  </si>
  <si>
    <t>Pomoc publiczna i pozyskiwanie środków</t>
  </si>
  <si>
    <t>Archiwistyka</t>
  </si>
  <si>
    <r>
      <t xml:space="preserve">Przedmiot ogólnouczelniany (HIS) I </t>
    </r>
    <r>
      <rPr>
        <b/>
        <sz val="11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</si>
  <si>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1"/>
        <rFont val="Garamond"/>
        <family val="1"/>
        <charset val="238"/>
      </rPr>
      <t>(DO WYBORU*)</t>
    </r>
  </si>
  <si>
    <t>Negocjacje, mediacje i arbitraż gospodareczy</t>
  </si>
  <si>
    <t>Polityka społeczna Polski i UE</t>
  </si>
  <si>
    <t>Podstawy pracy socjalnej</t>
  </si>
  <si>
    <t>PRZEDMIOTY SPECJALNOŚCIOWE   III
Administracja biznesu</t>
  </si>
  <si>
    <t>Ustrój i prawo samorządowe</t>
  </si>
  <si>
    <t>Kontrola i audyt w administracji</t>
  </si>
  <si>
    <t>Prawo międzynarodowe gospodarcze</t>
  </si>
  <si>
    <t>Prawne formy prowadzenia działalności gospodarczej</t>
  </si>
  <si>
    <t>PRZEDMIOTY SPECJALNOŚCIOWE   IV
Administracja usług społecznych</t>
  </si>
  <si>
    <t>Problemy narodowościowe w Europie</t>
  </si>
  <si>
    <t>System ochrony praw człowieka</t>
  </si>
  <si>
    <t>PRZEDMIOTY SPECJALNOŚCIOWE   II
Administracja celna i skarbowa</t>
  </si>
  <si>
    <t>Prawo dewizowe</t>
  </si>
  <si>
    <t>Kontrola skarbowa i podatkowa</t>
  </si>
  <si>
    <t>Tryb odwoławczy w decyzjach podatkowych</t>
  </si>
  <si>
    <t>Prawo karne skarbowe</t>
  </si>
  <si>
    <t>Prawo celne i polityka celna</t>
  </si>
  <si>
    <t>Postępowanie karne skarbowe</t>
  </si>
  <si>
    <t>Prawo i ustrój aparatu fiskalnego państwa</t>
  </si>
  <si>
    <t>Prawo podatkowe</t>
  </si>
  <si>
    <t>Międzynarodowe umowy w sprawach celnych i unijne standardy celne</t>
  </si>
  <si>
    <t>Ustrój organów celnych w Polsce i UE</t>
  </si>
  <si>
    <t>liczba godzin pracy własnej studenta</t>
  </si>
  <si>
    <t>Prawo międzynarodowe prywatne</t>
  </si>
  <si>
    <t xml:space="preserve">Zarządzanie kapitałem ludzkim i rozwój zasobów ludzkich  </t>
  </si>
  <si>
    <t>Regulacja sektorowa w prawie polskim</t>
  </si>
  <si>
    <t>Ochrona praw konsumenta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</si>
  <si>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</si>
  <si>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</si>
  <si>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</si>
  <si>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</si>
  <si>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</si>
  <si>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</si>
  <si>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</si>
  <si>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ZO, </t>
    </r>
    <r>
      <rPr>
        <b/>
        <sz val="10"/>
        <rFont val="Garamond"/>
        <family val="1"/>
        <charset val="238"/>
      </rPr>
      <t>E</t>
    </r>
  </si>
  <si>
    <r>
      <t>ZO,</t>
    </r>
    <r>
      <rPr>
        <b/>
        <sz val="10"/>
        <rFont val="Garamond"/>
        <family val="1"/>
        <charset val="238"/>
      </rPr>
      <t>E</t>
    </r>
  </si>
  <si>
    <t>Historia i nauka o administracji</t>
  </si>
  <si>
    <t>Podstawy mikroekonomii i makroekonomii</t>
  </si>
  <si>
    <t>Postępowanie sądowo-administracyjne i egzekucyjne w administracji</t>
  </si>
  <si>
    <t>moduły zajęć powiązane z praktycznym przygotowaniem zawodowym, którym przypisano punkty ECTS w wymiarze większym niż 50% liczby punktów ECTS</t>
  </si>
  <si>
    <t>w tym prakt. ECTS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</si>
  <si>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administracja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</si>
  <si>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liczba godzin (bezpośrednie+e-learning)</t>
  </si>
  <si>
    <t>9ZO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</si>
  <si>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administracja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</si>
  <si>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Obowiązkowe szkolenie biblioteczne
Wychowanie fizyczne - 30h</t>
  </si>
  <si>
    <t>zajęcia warsztatowe lub projektowe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</si>
  <si>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</si>
  <si>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 xml:space="preserve">9ZO, 3E </t>
  </si>
  <si>
    <t>9ZO, 3E</t>
  </si>
  <si>
    <t>3ZO, 5E</t>
  </si>
  <si>
    <t>6ZO,  3E</t>
  </si>
  <si>
    <t xml:space="preserve">7ZO, 3E </t>
  </si>
  <si>
    <t>6ZO, 3E</t>
  </si>
  <si>
    <t>7ZO, 3E</t>
  </si>
  <si>
    <t>6ZO</t>
  </si>
  <si>
    <t xml:space="preserve">40ZO, 14E </t>
  </si>
  <si>
    <t>40ZO, 14E</t>
  </si>
  <si>
    <t xml:space="preserve"> 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</si>
</sst>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Arial"/>
      <charset val="238"/>
    </font>
    <font>
      <sz val="10"/>
      <color indexed="10"/>
      <name val="Garamond"/>
      <family val="1"/>
      <charset val="238"/>
    </font>
    <font>
      <sz val="11"/>
      <name val="Arial"/>
      <charset val="238"/>
    </font>
    <font>
      <sz val="8"/>
      <name val="Arial"/>
      <charset val="238"/>
    </font>
    <font>
      <sz val="10"/>
      <color indexed="22"/>
      <name val="Garamond"/>
      <family val="1"/>
      <charset val="238"/>
    </font>
    <font>
      <sz val="10"/>
      <name val="Times New Roman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0"/>
      <name val="Arial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  <font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2" fillId="0" borderId="0"/>
  </cellStyleXfs>
  <cellXfs count="47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0" borderId="0" xfId="0" applyFont="1"/>
    <xf numFmtId="1" fontId="8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2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0" xfId="0" applyFont="1"/>
    <xf numFmtId="1" fontId="3" fillId="6" borderId="17" xfId="2" applyNumberFormat="1" applyFont="1" applyFill="1" applyBorder="1" applyAlignment="1">
      <alignment horizontal="center" vertical="center" wrapText="1"/>
    </xf>
    <xf numFmtId="1" fontId="6" fillId="7" borderId="18" xfId="2" applyNumberFormat="1" applyFont="1" applyFill="1" applyBorder="1" applyAlignment="1">
      <alignment horizontal="center" vertical="center" wrapText="1"/>
    </xf>
    <xf numFmtId="1" fontId="6" fillId="3" borderId="10" xfId="2" applyNumberFormat="1" applyFont="1" applyFill="1" applyBorder="1" applyAlignment="1">
      <alignment horizontal="center" vertical="center" wrapText="1"/>
    </xf>
    <xf numFmtId="1" fontId="6" fillId="7" borderId="17" xfId="2" applyNumberFormat="1" applyFont="1" applyFill="1" applyBorder="1" applyAlignment="1">
      <alignment horizontal="center" vertical="center" wrapText="1"/>
    </xf>
    <xf numFmtId="1" fontId="6" fillId="7" borderId="23" xfId="2" applyNumberFormat="1" applyFont="1" applyFill="1" applyBorder="1" applyAlignment="1">
      <alignment horizontal="center" vertical="center" wrapText="1"/>
    </xf>
    <xf numFmtId="1" fontId="6" fillId="3" borderId="21" xfId="2" applyNumberFormat="1" applyFont="1" applyFill="1" applyBorder="1" applyAlignment="1">
      <alignment horizontal="center" vertical="center" wrapText="1"/>
    </xf>
    <xf numFmtId="0" fontId="3" fillId="6" borderId="19" xfId="2" applyFont="1" applyFill="1" applyBorder="1" applyAlignment="1">
      <alignment horizontal="center" vertical="center" wrapText="1"/>
    </xf>
    <xf numFmtId="1" fontId="6" fillId="7" borderId="19" xfId="2" applyNumberFormat="1" applyFont="1" applyFill="1" applyBorder="1" applyAlignment="1">
      <alignment horizontal="center" vertical="center" wrapText="1"/>
    </xf>
    <xf numFmtId="1" fontId="6" fillId="3" borderId="25" xfId="2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7" fillId="3" borderId="18" xfId="2" applyFont="1" applyFill="1" applyBorder="1" applyAlignment="1">
      <alignment horizontal="left" vertical="center" wrapText="1"/>
    </xf>
    <xf numFmtId="0" fontId="7" fillId="3" borderId="17" xfId="2" applyFont="1" applyFill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17" fillId="0" borderId="0" xfId="0" applyFont="1"/>
    <xf numFmtId="0" fontId="7" fillId="0" borderId="17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justify"/>
    </xf>
    <xf numFmtId="0" fontId="7" fillId="0" borderId="17" xfId="0" applyFont="1" applyBorder="1" applyAlignment="1">
      <alignment horizontal="justify"/>
    </xf>
    <xf numFmtId="0" fontId="3" fillId="6" borderId="17" xfId="2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6" borderId="25" xfId="2" applyFont="1" applyFill="1" applyBorder="1" applyAlignment="1">
      <alignment horizontal="center" vertical="center" wrapText="1"/>
    </xf>
    <xf numFmtId="0" fontId="6" fillId="7" borderId="19" xfId="2" applyFont="1" applyFill="1" applyBorder="1" applyAlignment="1">
      <alignment horizontal="center" vertical="center" wrapText="1"/>
    </xf>
    <xf numFmtId="0" fontId="3" fillId="6" borderId="11" xfId="2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" fontId="6" fillId="7" borderId="25" xfId="2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1" fontId="6" fillId="7" borderId="27" xfId="2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5" fillId="0" borderId="0" xfId="0" applyFont="1"/>
    <xf numFmtId="0" fontId="20" fillId="0" borderId="3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0" fillId="0" borderId="0" xfId="0" applyBorder="1"/>
    <xf numFmtId="0" fontId="20" fillId="0" borderId="3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 applyFill="1" applyBorder="1"/>
    <xf numFmtId="0" fontId="12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3" fillId="6" borderId="38" xfId="2" applyFont="1" applyFill="1" applyBorder="1" applyAlignment="1">
      <alignment horizontal="center" vertical="center" wrapText="1"/>
    </xf>
    <xf numFmtId="1" fontId="6" fillId="7" borderId="10" xfId="2" applyNumberFormat="1" applyFont="1" applyFill="1" applyBorder="1" applyAlignment="1">
      <alignment horizontal="center" vertical="center" wrapText="1"/>
    </xf>
    <xf numFmtId="0" fontId="6" fillId="7" borderId="24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6" borderId="23" xfId="2" applyFont="1" applyFill="1" applyBorder="1" applyAlignment="1">
      <alignment horizontal="center" vertical="center" wrapText="1"/>
    </xf>
    <xf numFmtId="0" fontId="6" fillId="7" borderId="10" xfId="2" applyFont="1" applyFill="1" applyBorder="1" applyAlignment="1">
      <alignment horizontal="center" vertical="center" wrapText="1"/>
    </xf>
    <xf numFmtId="0" fontId="23" fillId="0" borderId="0" xfId="0" applyFont="1"/>
    <xf numFmtId="1" fontId="6" fillId="3" borderId="17" xfId="2" applyNumberFormat="1" applyFont="1" applyFill="1" applyBorder="1" applyAlignment="1">
      <alignment horizontal="center" vertical="center" wrapText="1"/>
    </xf>
    <xf numFmtId="1" fontId="6" fillId="3" borderId="19" xfId="2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 wrapText="1"/>
    </xf>
    <xf numFmtId="0" fontId="22" fillId="3" borderId="35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1" fontId="3" fillId="3" borderId="25" xfId="2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" fontId="6" fillId="3" borderId="22" xfId="2" applyNumberFormat="1" applyFont="1" applyFill="1" applyBorder="1" applyAlignment="1">
      <alignment horizontal="center" vertical="center" wrapText="1"/>
    </xf>
    <xf numFmtId="1" fontId="6" fillId="3" borderId="24" xfId="2" applyNumberFormat="1" applyFont="1" applyFill="1" applyBorder="1" applyAlignment="1">
      <alignment horizontal="center" vertical="center" wrapText="1"/>
    </xf>
    <xf numFmtId="1" fontId="3" fillId="9" borderId="18" xfId="2" applyNumberFormat="1" applyFont="1" applyFill="1" applyBorder="1" applyAlignment="1">
      <alignment horizontal="center" vertical="center" wrapText="1"/>
    </xf>
    <xf numFmtId="1" fontId="3" fillId="9" borderId="17" xfId="2" applyNumberFormat="1" applyFont="1" applyFill="1" applyBorder="1" applyAlignment="1">
      <alignment horizontal="center" vertical="center" wrapText="1"/>
    </xf>
    <xf numFmtId="1" fontId="3" fillId="9" borderId="23" xfId="2" applyNumberFormat="1" applyFont="1" applyFill="1" applyBorder="1" applyAlignment="1">
      <alignment horizontal="center" vertical="center" wrapText="1"/>
    </xf>
    <xf numFmtId="0" fontId="3" fillId="9" borderId="19" xfId="2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17" xfId="2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wrapText="1"/>
    </xf>
    <xf numFmtId="0" fontId="24" fillId="10" borderId="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0" fontId="3" fillId="9" borderId="46" xfId="2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5" xfId="0" applyBorder="1"/>
    <xf numFmtId="0" fontId="0" fillId="0" borderId="29" xfId="0" applyBorder="1"/>
    <xf numFmtId="0" fontId="0" fillId="0" borderId="33" xfId="0" applyBorder="1"/>
    <xf numFmtId="0" fontId="11" fillId="0" borderId="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12" borderId="5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3" fillId="0" borderId="29" xfId="0" applyFont="1" applyBorder="1"/>
    <xf numFmtId="0" fontId="13" fillId="0" borderId="55" xfId="0" applyFont="1" applyBorder="1"/>
    <xf numFmtId="0" fontId="13" fillId="0" borderId="5" xfId="0" applyFont="1" applyBorder="1"/>
    <xf numFmtId="0" fontId="6" fillId="0" borderId="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0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vertical="center" wrapText="1"/>
    </xf>
    <xf numFmtId="1" fontId="14" fillId="10" borderId="7" xfId="0" applyNumberFormat="1" applyFont="1" applyFill="1" applyBorder="1" applyAlignment="1">
      <alignment horizontal="center" vertical="center"/>
    </xf>
    <xf numFmtId="1" fontId="12" fillId="9" borderId="7" xfId="0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1" fontId="3" fillId="14" borderId="16" xfId="2" applyNumberFormat="1" applyFont="1" applyFill="1" applyBorder="1" applyAlignment="1">
      <alignment horizontal="center" vertical="center" wrapText="1"/>
    </xf>
    <xf numFmtId="0" fontId="3" fillId="14" borderId="37" xfId="2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/>
    </xf>
    <xf numFmtId="0" fontId="3" fillId="14" borderId="25" xfId="2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36" xfId="0" applyFont="1" applyFill="1" applyBorder="1" applyAlignment="1">
      <alignment horizontal="center" vertical="center"/>
    </xf>
    <xf numFmtId="0" fontId="3" fillId="14" borderId="25" xfId="2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1" fontId="3" fillId="14" borderId="22" xfId="2" applyNumberFormat="1" applyFont="1" applyFill="1" applyBorder="1" applyAlignment="1">
      <alignment horizontal="center" vertical="center" wrapText="1"/>
    </xf>
    <xf numFmtId="0" fontId="3" fillId="14" borderId="24" xfId="2" applyFont="1" applyFill="1" applyBorder="1" applyAlignment="1">
      <alignment horizontal="center" vertical="center" wrapText="1"/>
    </xf>
    <xf numFmtId="0" fontId="3" fillId="14" borderId="49" xfId="0" applyFont="1" applyFill="1" applyBorder="1" applyAlignment="1">
      <alignment horizontal="center" vertical="center"/>
    </xf>
    <xf numFmtId="0" fontId="3" fillId="14" borderId="26" xfId="0" applyFont="1" applyFill="1" applyBorder="1" applyAlignment="1">
      <alignment horizontal="center" vertical="center"/>
    </xf>
    <xf numFmtId="0" fontId="3" fillId="14" borderId="19" xfId="2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0" fillId="0" borderId="58" xfId="0" applyBorder="1"/>
    <xf numFmtId="0" fontId="3" fillId="3" borderId="4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1" fontId="12" fillId="10" borderId="7" xfId="0" applyNumberFormat="1" applyFont="1" applyFill="1" applyBorder="1" applyAlignment="1">
      <alignment horizontal="center" vertical="center"/>
    </xf>
    <xf numFmtId="1" fontId="11" fillId="13" borderId="18" xfId="2" applyNumberFormat="1" applyFont="1" applyFill="1" applyBorder="1" applyAlignment="1">
      <alignment horizontal="center" vertical="center" wrapText="1"/>
    </xf>
    <xf numFmtId="1" fontId="11" fillId="13" borderId="23" xfId="2" applyNumberFormat="1" applyFont="1" applyFill="1" applyBorder="1" applyAlignment="1">
      <alignment horizontal="center" vertical="center" wrapText="1"/>
    </xf>
    <xf numFmtId="1" fontId="11" fillId="13" borderId="17" xfId="2" applyNumberFormat="1" applyFont="1" applyFill="1" applyBorder="1" applyAlignment="1">
      <alignment horizontal="center" vertical="center" wrapText="1"/>
    </xf>
    <xf numFmtId="1" fontId="11" fillId="13" borderId="37" xfId="2" applyNumberFormat="1" applyFont="1" applyFill="1" applyBorder="1" applyAlignment="1">
      <alignment horizontal="center" vertical="center" wrapText="1"/>
    </xf>
    <xf numFmtId="1" fontId="11" fillId="13" borderId="27" xfId="2" applyNumberFormat="1" applyFont="1" applyFill="1" applyBorder="1" applyAlignment="1">
      <alignment horizontal="center" vertical="center" wrapText="1"/>
    </xf>
    <xf numFmtId="1" fontId="11" fillId="13" borderId="39" xfId="2" applyNumberFormat="1" applyFont="1" applyFill="1" applyBorder="1" applyAlignment="1">
      <alignment horizontal="center" vertical="center" wrapText="1"/>
    </xf>
    <xf numFmtId="1" fontId="11" fillId="13" borderId="16" xfId="2" applyNumberFormat="1" applyFont="1" applyFill="1" applyBorder="1" applyAlignment="1">
      <alignment horizontal="center" vertical="center" wrapText="1"/>
    </xf>
    <xf numFmtId="1" fontId="11" fillId="13" borderId="15" xfId="2" applyNumberFormat="1" applyFont="1" applyFill="1" applyBorder="1" applyAlignment="1">
      <alignment horizontal="center" vertical="center" wrapText="1"/>
    </xf>
    <xf numFmtId="1" fontId="11" fillId="13" borderId="21" xfId="2" applyNumberFormat="1" applyFont="1" applyFill="1" applyBorder="1" applyAlignment="1">
      <alignment horizontal="center" vertical="center" wrapText="1"/>
    </xf>
    <xf numFmtId="1" fontId="8" fillId="16" borderId="30" xfId="2" applyNumberFormat="1" applyFont="1" applyFill="1" applyBorder="1" applyAlignment="1">
      <alignment horizontal="center" vertical="center" wrapText="1"/>
    </xf>
    <xf numFmtId="1" fontId="8" fillId="16" borderId="11" xfId="2" applyNumberFormat="1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/>
    </xf>
    <xf numFmtId="0" fontId="8" fillId="16" borderId="29" xfId="0" applyFont="1" applyFill="1" applyBorder="1" applyAlignment="1">
      <alignment horizontal="center"/>
    </xf>
    <xf numFmtId="0" fontId="8" fillId="16" borderId="25" xfId="2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18" xfId="2" applyFont="1" applyFill="1" applyBorder="1" applyAlignment="1">
      <alignment horizontal="center" vertical="center" wrapText="1"/>
    </xf>
    <xf numFmtId="0" fontId="8" fillId="16" borderId="17" xfId="2" applyFont="1" applyFill="1" applyBorder="1" applyAlignment="1">
      <alignment horizontal="center" vertical="center" wrapText="1"/>
    </xf>
    <xf numFmtId="0" fontId="8" fillId="16" borderId="19" xfId="2" applyFont="1" applyFill="1" applyBorder="1" applyAlignment="1">
      <alignment horizontal="center" vertical="center" wrapText="1"/>
    </xf>
    <xf numFmtId="1" fontId="14" fillId="16" borderId="7" xfId="0" applyNumberFormat="1" applyFont="1" applyFill="1" applyBorder="1" applyAlignment="1">
      <alignment horizontal="center" vertical="center"/>
    </xf>
    <xf numFmtId="0" fontId="8" fillId="16" borderId="38" xfId="2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/>
    </xf>
    <xf numFmtId="0" fontId="6" fillId="19" borderId="44" xfId="0" applyFont="1" applyFill="1" applyBorder="1" applyAlignment="1">
      <alignment vertical="center" wrapText="1"/>
    </xf>
    <xf numFmtId="0" fontId="6" fillId="19" borderId="0" xfId="0" applyFont="1" applyFill="1" applyBorder="1" applyAlignment="1">
      <alignment vertical="center" wrapText="1"/>
    </xf>
    <xf numFmtId="0" fontId="6" fillId="19" borderId="45" xfId="0" applyFont="1" applyFill="1" applyBorder="1" applyAlignment="1">
      <alignment vertical="center" wrapText="1"/>
    </xf>
    <xf numFmtId="0" fontId="6" fillId="19" borderId="36" xfId="0" applyFont="1" applyFill="1" applyBorder="1" applyAlignment="1">
      <alignment vertical="center" wrapText="1"/>
    </xf>
    <xf numFmtId="0" fontId="6" fillId="19" borderId="46" xfId="0" applyFont="1" applyFill="1" applyBorder="1" applyAlignment="1">
      <alignment vertical="center" wrapText="1"/>
    </xf>
    <xf numFmtId="0" fontId="6" fillId="19" borderId="47" xfId="0" applyFont="1" applyFill="1" applyBorder="1" applyAlignment="1">
      <alignment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19" borderId="44" xfId="0" applyFont="1" applyFill="1" applyBorder="1" applyAlignment="1">
      <alignment vertical="center"/>
    </xf>
    <xf numFmtId="0" fontId="6" fillId="19" borderId="0" xfId="0" applyFont="1" applyFill="1" applyBorder="1" applyAlignment="1">
      <alignment vertical="center"/>
    </xf>
    <xf numFmtId="0" fontId="6" fillId="19" borderId="45" xfId="0" applyFont="1" applyFill="1" applyBorder="1" applyAlignment="1">
      <alignment vertical="center"/>
    </xf>
    <xf numFmtId="0" fontId="6" fillId="19" borderId="5" xfId="0" applyFont="1" applyFill="1" applyBorder="1" applyAlignment="1">
      <alignment horizontal="center" vertical="center"/>
    </xf>
    <xf numFmtId="0" fontId="15" fillId="19" borderId="0" xfId="0" applyFont="1" applyFill="1" applyBorder="1" applyAlignment="1">
      <alignment vertical="center" wrapText="1"/>
    </xf>
    <xf numFmtId="0" fontId="15" fillId="19" borderId="45" xfId="0" applyFont="1" applyFill="1" applyBorder="1" applyAlignment="1">
      <alignment vertical="center" wrapText="1"/>
    </xf>
    <xf numFmtId="0" fontId="15" fillId="19" borderId="27" xfId="0" applyFont="1" applyFill="1" applyBorder="1" applyAlignment="1">
      <alignment vertical="center" wrapText="1"/>
    </xf>
    <xf numFmtId="0" fontId="15" fillId="19" borderId="50" xfId="0" applyFont="1" applyFill="1" applyBorder="1" applyAlignment="1">
      <alignment vertical="center" wrapText="1"/>
    </xf>
    <xf numFmtId="0" fontId="19" fillId="19" borderId="40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6" fillId="19" borderId="36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7" xfId="0" applyFont="1" applyFill="1" applyBorder="1" applyAlignment="1">
      <alignment horizontal="center" vertical="center" wrapText="1"/>
    </xf>
    <xf numFmtId="0" fontId="6" fillId="19" borderId="44" xfId="0" applyFont="1" applyFill="1" applyBorder="1" applyAlignment="1">
      <alignment horizontal="center" vertical="center" wrapText="1"/>
    </xf>
    <xf numFmtId="0" fontId="6" fillId="19" borderId="45" xfId="0" applyFont="1" applyFill="1" applyBorder="1" applyAlignment="1">
      <alignment horizontal="center" vertical="center" wrapText="1"/>
    </xf>
    <xf numFmtId="0" fontId="6" fillId="19" borderId="41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6" fillId="19" borderId="48" xfId="0" applyFont="1" applyFill="1" applyBorder="1" applyAlignment="1">
      <alignment horizontal="center" vertical="center" wrapText="1"/>
    </xf>
    <xf numFmtId="0" fontId="19" fillId="19" borderId="4" xfId="0" applyFont="1" applyFill="1" applyBorder="1" applyAlignment="1">
      <alignment horizontal="center" vertical="center" wrapText="1"/>
    </xf>
    <xf numFmtId="0" fontId="19" fillId="19" borderId="14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vertical="center" wrapText="1"/>
    </xf>
    <xf numFmtId="0" fontId="6" fillId="19" borderId="27" xfId="0" applyFont="1" applyFill="1" applyBorder="1" applyAlignment="1">
      <alignment vertical="center" wrapText="1"/>
    </xf>
    <xf numFmtId="0" fontId="6" fillId="19" borderId="50" xfId="0" applyFont="1" applyFill="1" applyBorder="1" applyAlignment="1">
      <alignment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/>
    </xf>
    <xf numFmtId="0" fontId="19" fillId="19" borderId="37" xfId="0" applyFont="1" applyFill="1" applyBorder="1" applyAlignment="1">
      <alignment vertical="center" wrapText="1"/>
    </xf>
    <xf numFmtId="0" fontId="19" fillId="19" borderId="54" xfId="0" applyFont="1" applyFill="1" applyBorder="1" applyAlignment="1">
      <alignment vertical="center" wrapText="1"/>
    </xf>
    <xf numFmtId="0" fontId="6" fillId="19" borderId="54" xfId="0" applyFont="1" applyFill="1" applyBorder="1" applyAlignment="1">
      <alignment vertical="center" wrapText="1"/>
    </xf>
    <xf numFmtId="0" fontId="6" fillId="19" borderId="37" xfId="0" applyFont="1" applyFill="1" applyBorder="1" applyAlignment="1">
      <alignment vertical="center" wrapText="1"/>
    </xf>
    <xf numFmtId="0" fontId="19" fillId="19" borderId="65" xfId="0" applyFont="1" applyFill="1" applyBorder="1" applyAlignment="1">
      <alignment vertical="center" wrapText="1"/>
    </xf>
    <xf numFmtId="0" fontId="19" fillId="19" borderId="4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3" borderId="17" xfId="2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19" borderId="41" xfId="0" applyFont="1" applyFill="1" applyBorder="1" applyAlignment="1">
      <alignment vertical="center" wrapText="1"/>
    </xf>
    <xf numFmtId="0" fontId="6" fillId="19" borderId="42" xfId="0" applyFont="1" applyFill="1" applyBorder="1" applyAlignment="1">
      <alignment vertical="center" wrapText="1"/>
    </xf>
    <xf numFmtId="0" fontId="6" fillId="19" borderId="48" xfId="0" applyFont="1" applyFill="1" applyBorder="1" applyAlignment="1">
      <alignment vertical="center" wrapText="1"/>
    </xf>
    <xf numFmtId="0" fontId="26" fillId="19" borderId="36" xfId="0" applyFont="1" applyFill="1" applyBorder="1" applyAlignment="1">
      <alignment vertical="center" wrapText="1"/>
    </xf>
    <xf numFmtId="0" fontId="26" fillId="19" borderId="46" xfId="0" applyFont="1" applyFill="1" applyBorder="1" applyAlignment="1">
      <alignment vertical="center" wrapText="1"/>
    </xf>
    <xf numFmtId="0" fontId="26" fillId="19" borderId="47" xfId="0" applyFont="1" applyFill="1" applyBorder="1" applyAlignment="1">
      <alignment vertical="center" wrapText="1"/>
    </xf>
    <xf numFmtId="0" fontId="26" fillId="19" borderId="44" xfId="0" applyFont="1" applyFill="1" applyBorder="1" applyAlignment="1">
      <alignment vertical="center" wrapText="1"/>
    </xf>
    <xf numFmtId="0" fontId="26" fillId="19" borderId="0" xfId="0" applyFont="1" applyFill="1" applyBorder="1" applyAlignment="1">
      <alignment vertical="center" wrapText="1"/>
    </xf>
    <xf numFmtId="0" fontId="26" fillId="19" borderId="45" xfId="0" applyFont="1" applyFill="1" applyBorder="1" applyAlignment="1">
      <alignment vertical="center" wrapText="1"/>
    </xf>
    <xf numFmtId="0" fontId="26" fillId="19" borderId="41" xfId="0" applyFont="1" applyFill="1" applyBorder="1" applyAlignment="1">
      <alignment vertical="center" wrapText="1"/>
    </xf>
    <xf numFmtId="0" fontId="26" fillId="19" borderId="42" xfId="0" applyFont="1" applyFill="1" applyBorder="1" applyAlignment="1">
      <alignment vertical="center" wrapText="1"/>
    </xf>
    <xf numFmtId="0" fontId="26" fillId="19" borderId="48" xfId="0" applyFont="1" applyFill="1" applyBorder="1" applyAlignment="1">
      <alignment vertical="center" wrapText="1"/>
    </xf>
    <xf numFmtId="0" fontId="27" fillId="19" borderId="44" xfId="0" applyFont="1" applyFill="1" applyBorder="1" applyAlignment="1"/>
    <xf numFmtId="0" fontId="27" fillId="19" borderId="0" xfId="0" applyFont="1" applyFill="1" applyBorder="1" applyAlignment="1"/>
    <xf numFmtId="0" fontId="27" fillId="19" borderId="45" xfId="0" applyFont="1" applyFill="1" applyBorder="1" applyAlignment="1"/>
    <xf numFmtId="0" fontId="27" fillId="19" borderId="15" xfId="0" applyFont="1" applyFill="1" applyBorder="1" applyAlignment="1"/>
    <xf numFmtId="0" fontId="27" fillId="19" borderId="27" xfId="0" applyFont="1" applyFill="1" applyBorder="1" applyAlignment="1"/>
    <xf numFmtId="0" fontId="27" fillId="19" borderId="50" xfId="0" applyFont="1" applyFill="1" applyBorder="1" applyAlignment="1"/>
    <xf numFmtId="0" fontId="0" fillId="19" borderId="36" xfId="0" applyFill="1" applyBorder="1" applyAlignment="1"/>
    <xf numFmtId="0" fontId="0" fillId="19" borderId="46" xfId="0" applyFill="1" applyBorder="1" applyAlignment="1"/>
    <xf numFmtId="0" fontId="0" fillId="19" borderId="47" xfId="0" applyFill="1" applyBorder="1" applyAlignment="1"/>
    <xf numFmtId="0" fontId="0" fillId="19" borderId="44" xfId="0" applyFill="1" applyBorder="1" applyAlignment="1"/>
    <xf numFmtId="0" fontId="0" fillId="19" borderId="0" xfId="0" applyFill="1" applyAlignment="1"/>
    <xf numFmtId="0" fontId="0" fillId="19" borderId="45" xfId="0" applyFill="1" applyBorder="1" applyAlignment="1"/>
    <xf numFmtId="0" fontId="0" fillId="19" borderId="41" xfId="0" applyFill="1" applyBorder="1" applyAlignment="1"/>
    <xf numFmtId="0" fontId="0" fillId="19" borderId="42" xfId="0" applyFill="1" applyBorder="1" applyAlignment="1"/>
    <xf numFmtId="0" fontId="0" fillId="19" borderId="48" xfId="0" applyFill="1" applyBorder="1" applyAlignment="1"/>
    <xf numFmtId="0" fontId="26" fillId="19" borderId="44" xfId="0" applyFont="1" applyFill="1" applyBorder="1" applyAlignment="1">
      <alignment vertical="center"/>
    </xf>
    <xf numFmtId="0" fontId="26" fillId="19" borderId="0" xfId="0" applyFont="1" applyFill="1" applyBorder="1" applyAlignment="1">
      <alignment vertical="center"/>
    </xf>
    <xf numFmtId="0" fontId="26" fillId="19" borderId="45" xfId="0" applyFont="1" applyFill="1" applyBorder="1" applyAlignment="1">
      <alignment vertical="center"/>
    </xf>
    <xf numFmtId="0" fontId="26" fillId="19" borderId="15" xfId="0" applyFont="1" applyFill="1" applyBorder="1" applyAlignment="1">
      <alignment vertical="center"/>
    </xf>
    <xf numFmtId="0" fontId="26" fillId="19" borderId="27" xfId="0" applyFont="1" applyFill="1" applyBorder="1" applyAlignment="1">
      <alignment vertical="center"/>
    </xf>
    <xf numFmtId="0" fontId="26" fillId="19" borderId="50" xfId="0" applyFont="1" applyFill="1" applyBorder="1" applyAlignment="1">
      <alignment vertical="center"/>
    </xf>
    <xf numFmtId="0" fontId="26" fillId="19" borderId="15" xfId="0" applyFont="1" applyFill="1" applyBorder="1" applyAlignment="1">
      <alignment vertical="center" wrapText="1"/>
    </xf>
    <xf numFmtId="0" fontId="26" fillId="19" borderId="27" xfId="0" applyFont="1" applyFill="1" applyBorder="1" applyAlignment="1">
      <alignment vertical="center" wrapText="1"/>
    </xf>
    <xf numFmtId="0" fontId="26" fillId="19" borderId="50" xfId="0" applyFont="1" applyFill="1" applyBorder="1" applyAlignment="1">
      <alignment vertical="center" wrapText="1"/>
    </xf>
    <xf numFmtId="0" fontId="0" fillId="19" borderId="0" xfId="0" applyFill="1" applyBorder="1" applyAlignment="1"/>
    <xf numFmtId="0" fontId="8" fillId="16" borderId="1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/>
    </xf>
    <xf numFmtId="0" fontId="3" fillId="15" borderId="43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6" fillId="19" borderId="57" xfId="0" applyFont="1" applyFill="1" applyBorder="1" applyAlignment="1">
      <alignment horizontal="center" vertical="center"/>
    </xf>
    <xf numFmtId="0" fontId="6" fillId="19" borderId="58" xfId="0" applyFont="1" applyFill="1" applyBorder="1" applyAlignment="1">
      <alignment horizontal="center" vertical="center"/>
    </xf>
    <xf numFmtId="0" fontId="6" fillId="19" borderId="59" xfId="0" applyFont="1" applyFill="1" applyBorder="1" applyAlignment="1">
      <alignment horizontal="center" vertical="center"/>
    </xf>
    <xf numFmtId="0" fontId="6" fillId="19" borderId="44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6" fillId="19" borderId="45" xfId="0" applyFont="1" applyFill="1" applyBorder="1" applyAlignment="1">
      <alignment horizontal="center" vertical="center"/>
    </xf>
    <xf numFmtId="0" fontId="6" fillId="19" borderId="15" xfId="0" applyFont="1" applyFill="1" applyBorder="1" applyAlignment="1">
      <alignment horizontal="center" vertical="center"/>
    </xf>
    <xf numFmtId="0" fontId="6" fillId="19" borderId="27" xfId="0" applyFont="1" applyFill="1" applyBorder="1" applyAlignment="1">
      <alignment horizontal="center" vertical="center"/>
    </xf>
    <xf numFmtId="0" fontId="6" fillId="19" borderId="50" xfId="0" applyFont="1" applyFill="1" applyBorder="1" applyAlignment="1">
      <alignment horizontal="center" vertical="center"/>
    </xf>
    <xf numFmtId="0" fontId="6" fillId="19" borderId="36" xfId="0" applyFont="1" applyFill="1" applyBorder="1" applyAlignment="1">
      <alignment horizontal="center" vertical="center"/>
    </xf>
    <xf numFmtId="0" fontId="6" fillId="19" borderId="46" xfId="0" applyFont="1" applyFill="1" applyBorder="1" applyAlignment="1">
      <alignment horizontal="center" vertical="center"/>
    </xf>
    <xf numFmtId="0" fontId="6" fillId="19" borderId="47" xfId="0" applyFont="1" applyFill="1" applyBorder="1" applyAlignment="1">
      <alignment horizontal="center" vertical="center"/>
    </xf>
    <xf numFmtId="0" fontId="6" fillId="19" borderId="41" xfId="0" applyFont="1" applyFill="1" applyBorder="1" applyAlignment="1">
      <alignment horizontal="center" vertical="center"/>
    </xf>
    <xf numFmtId="0" fontId="6" fillId="19" borderId="42" xfId="0" applyFont="1" applyFill="1" applyBorder="1" applyAlignment="1">
      <alignment horizontal="center" vertical="center"/>
    </xf>
    <xf numFmtId="0" fontId="6" fillId="19" borderId="48" xfId="0" applyFont="1" applyFill="1" applyBorder="1" applyAlignment="1">
      <alignment horizontal="center" vertical="center"/>
    </xf>
    <xf numFmtId="1" fontId="12" fillId="6" borderId="49" xfId="0" applyNumberFormat="1" applyFont="1" applyFill="1" applyBorder="1" applyAlignment="1">
      <alignment horizontal="center" vertical="center"/>
    </xf>
    <xf numFmtId="1" fontId="12" fillId="6" borderId="39" xfId="0" applyNumberFormat="1" applyFont="1" applyFill="1" applyBorder="1" applyAlignment="1">
      <alignment horizontal="center" vertical="center"/>
    </xf>
    <xf numFmtId="1" fontId="12" fillId="4" borderId="49" xfId="0" applyNumberFormat="1" applyFont="1" applyFill="1" applyBorder="1" applyAlignment="1">
      <alignment horizontal="center" vertical="center"/>
    </xf>
    <xf numFmtId="1" fontId="12" fillId="4" borderId="39" xfId="0" applyNumberFormat="1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3" fillId="18" borderId="57" xfId="0" applyFont="1" applyFill="1" applyBorder="1" applyAlignment="1">
      <alignment horizontal="center" vertical="center" wrapText="1"/>
    </xf>
    <xf numFmtId="0" fontId="3" fillId="18" borderId="4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6" fillId="19" borderId="36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7" xfId="0" applyFont="1" applyFill="1" applyBorder="1" applyAlignment="1">
      <alignment horizontal="center" vertical="center" wrapText="1"/>
    </xf>
    <xf numFmtId="0" fontId="6" fillId="19" borderId="44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6" fillId="19" borderId="45" xfId="0" applyFont="1" applyFill="1" applyBorder="1" applyAlignment="1">
      <alignment horizontal="center" vertical="center" wrapText="1"/>
    </xf>
    <xf numFmtId="0" fontId="6" fillId="19" borderId="41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6" fillId="19" borderId="48" xfId="0" applyFont="1" applyFill="1" applyBorder="1" applyAlignment="1">
      <alignment horizontal="center" vertical="center" wrapText="1"/>
    </xf>
    <xf numFmtId="0" fontId="6" fillId="19" borderId="57" xfId="0" applyFont="1" applyFill="1" applyBorder="1" applyAlignment="1">
      <alignment horizontal="center" vertical="center" wrapText="1"/>
    </xf>
    <xf numFmtId="0" fontId="6" fillId="19" borderId="58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6" fillId="19" borderId="27" xfId="0" applyFont="1" applyFill="1" applyBorder="1" applyAlignment="1">
      <alignment horizontal="center" vertical="center" wrapText="1"/>
    </xf>
    <xf numFmtId="0" fontId="6" fillId="19" borderId="5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6" fillId="19" borderId="50" xfId="0" applyFont="1" applyFill="1" applyBorder="1" applyAlignment="1">
      <alignment horizontal="center" vertical="center" wrapText="1"/>
    </xf>
    <xf numFmtId="0" fontId="16" fillId="19" borderId="36" xfId="0" applyFont="1" applyFill="1" applyBorder="1" applyAlignment="1">
      <alignment horizontal="center" vertical="center" wrapText="1"/>
    </xf>
    <xf numFmtId="0" fontId="16" fillId="19" borderId="46" xfId="0" applyFont="1" applyFill="1" applyBorder="1" applyAlignment="1">
      <alignment horizontal="center" vertical="center" wrapText="1"/>
    </xf>
    <xf numFmtId="0" fontId="16" fillId="19" borderId="47" xfId="0" applyFont="1" applyFill="1" applyBorder="1" applyAlignment="1">
      <alignment horizontal="center" vertical="center" wrapText="1"/>
    </xf>
    <xf numFmtId="0" fontId="16" fillId="19" borderId="44" xfId="0" applyFont="1" applyFill="1" applyBorder="1" applyAlignment="1">
      <alignment horizontal="center" vertical="center" wrapText="1"/>
    </xf>
    <xf numFmtId="0" fontId="16" fillId="19" borderId="0" xfId="0" applyFont="1" applyFill="1" applyBorder="1" applyAlignment="1">
      <alignment horizontal="center" vertical="center" wrapText="1"/>
    </xf>
    <xf numFmtId="0" fontId="16" fillId="19" borderId="45" xfId="0" applyFont="1" applyFill="1" applyBorder="1" applyAlignment="1">
      <alignment horizontal="center" vertical="center" wrapText="1"/>
    </xf>
    <xf numFmtId="0" fontId="16" fillId="19" borderId="41" xfId="0" applyFont="1" applyFill="1" applyBorder="1" applyAlignment="1">
      <alignment horizontal="center" vertical="center" wrapText="1"/>
    </xf>
    <xf numFmtId="0" fontId="16" fillId="19" borderId="42" xfId="0" applyFont="1" applyFill="1" applyBorder="1" applyAlignment="1">
      <alignment horizontal="center" vertical="center" wrapText="1"/>
    </xf>
    <xf numFmtId="0" fontId="16" fillId="19" borderId="48" xfId="0" applyFont="1" applyFill="1" applyBorder="1" applyAlignment="1">
      <alignment horizontal="center" vertical="center" wrapText="1"/>
    </xf>
    <xf numFmtId="1" fontId="3" fillId="15" borderId="7" xfId="0" applyNumberFormat="1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2" fillId="14" borderId="49" xfId="0" applyFont="1" applyFill="1" applyBorder="1" applyAlignment="1">
      <alignment horizontal="center" vertical="center"/>
    </xf>
    <xf numFmtId="0" fontId="12" fillId="14" borderId="39" xfId="0" applyFont="1" applyFill="1" applyBorder="1" applyAlignment="1">
      <alignment horizontal="center" vertical="center"/>
    </xf>
    <xf numFmtId="0" fontId="19" fillId="19" borderId="57" xfId="0" applyFont="1" applyFill="1" applyBorder="1" applyAlignment="1">
      <alignment horizontal="center" vertical="center" wrapText="1"/>
    </xf>
    <xf numFmtId="0" fontId="19" fillId="19" borderId="58" xfId="0" applyFont="1" applyFill="1" applyBorder="1" applyAlignment="1">
      <alignment horizontal="center" vertical="center" wrapText="1"/>
    </xf>
    <xf numFmtId="0" fontId="19" fillId="19" borderId="59" xfId="0" applyFont="1" applyFill="1" applyBorder="1" applyAlignment="1">
      <alignment horizontal="center" vertical="center" wrapText="1"/>
    </xf>
    <xf numFmtId="0" fontId="19" fillId="19" borderId="44" xfId="0" applyFont="1" applyFill="1" applyBorder="1" applyAlignment="1">
      <alignment horizontal="center" vertical="center" wrapText="1"/>
    </xf>
    <xf numFmtId="0" fontId="19" fillId="19" borderId="0" xfId="0" applyFont="1" applyFill="1" applyBorder="1" applyAlignment="1">
      <alignment horizontal="center" vertical="center" wrapText="1"/>
    </xf>
    <xf numFmtId="0" fontId="19" fillId="19" borderId="45" xfId="0" applyFont="1" applyFill="1" applyBorder="1" applyAlignment="1">
      <alignment horizontal="center" vertical="center" wrapText="1"/>
    </xf>
    <xf numFmtId="0" fontId="19" fillId="19" borderId="41" xfId="0" applyFont="1" applyFill="1" applyBorder="1" applyAlignment="1">
      <alignment horizontal="center" vertical="center" wrapText="1"/>
    </xf>
    <xf numFmtId="0" fontId="19" fillId="19" borderId="42" xfId="0" applyFont="1" applyFill="1" applyBorder="1" applyAlignment="1">
      <alignment horizontal="center" vertical="center" wrapText="1"/>
    </xf>
    <xf numFmtId="0" fontId="19" fillId="19" borderId="48" xfId="0" applyFont="1" applyFill="1" applyBorder="1" applyAlignment="1">
      <alignment horizontal="center" vertical="center" wrapText="1"/>
    </xf>
    <xf numFmtId="0" fontId="19" fillId="19" borderId="51" xfId="0" applyFont="1" applyFill="1" applyBorder="1" applyAlignment="1">
      <alignment horizontal="center" vertical="center" wrapText="1"/>
    </xf>
    <xf numFmtId="0" fontId="19" fillId="19" borderId="6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9" fillId="19" borderId="65" xfId="0" applyFont="1" applyFill="1" applyBorder="1" applyAlignment="1">
      <alignment horizontal="center" vertical="center" wrapText="1"/>
    </xf>
    <xf numFmtId="0" fontId="19" fillId="19" borderId="40" xfId="0" applyFont="1" applyFill="1" applyBorder="1" applyAlignment="1">
      <alignment horizontal="center" vertical="center" wrapText="1"/>
    </xf>
    <xf numFmtId="0" fontId="6" fillId="19" borderId="37" xfId="0" applyFont="1" applyFill="1" applyBorder="1" applyAlignment="1">
      <alignment horizontal="center" vertical="center"/>
    </xf>
    <xf numFmtId="0" fontId="6" fillId="19" borderId="38" xfId="0" applyFont="1" applyFill="1" applyBorder="1" applyAlignment="1">
      <alignment horizontal="center" vertical="center"/>
    </xf>
    <xf numFmtId="0" fontId="6" fillId="19" borderId="24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/>
    </xf>
    <xf numFmtId="0" fontId="6" fillId="19" borderId="35" xfId="0" applyFont="1" applyFill="1" applyBorder="1" applyAlignment="1">
      <alignment horizontal="center" vertical="center"/>
    </xf>
    <xf numFmtId="0" fontId="6" fillId="19" borderId="43" xfId="0" applyFont="1" applyFill="1" applyBorder="1" applyAlignment="1">
      <alignment horizontal="center" vertical="center"/>
    </xf>
    <xf numFmtId="0" fontId="16" fillId="19" borderId="57" xfId="0" applyFont="1" applyFill="1" applyBorder="1" applyAlignment="1">
      <alignment horizontal="center" vertical="center" wrapText="1"/>
    </xf>
    <xf numFmtId="0" fontId="16" fillId="19" borderId="58" xfId="0" applyFont="1" applyFill="1" applyBorder="1" applyAlignment="1">
      <alignment horizontal="center" vertical="center" wrapText="1"/>
    </xf>
    <xf numFmtId="0" fontId="16" fillId="19" borderId="59" xfId="0" applyFont="1" applyFill="1" applyBorder="1" applyAlignment="1">
      <alignment horizontal="center" vertical="center" wrapText="1"/>
    </xf>
    <xf numFmtId="0" fontId="16" fillId="19" borderId="15" xfId="0" applyFont="1" applyFill="1" applyBorder="1" applyAlignment="1">
      <alignment horizontal="center" vertical="center" wrapText="1"/>
    </xf>
    <xf numFmtId="0" fontId="16" fillId="19" borderId="27" xfId="0" applyFont="1" applyFill="1" applyBorder="1" applyAlignment="1">
      <alignment horizontal="center" vertical="center" wrapText="1"/>
    </xf>
    <xf numFmtId="0" fontId="16" fillId="19" borderId="5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" fontId="12" fillId="14" borderId="49" xfId="0" applyNumberFormat="1" applyFont="1" applyFill="1" applyBorder="1" applyAlignment="1">
      <alignment horizontal="center" vertical="center"/>
    </xf>
    <xf numFmtId="1" fontId="12" fillId="14" borderId="39" xfId="0" applyNumberFormat="1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1" fontId="12" fillId="9" borderId="49" xfId="0" applyNumberFormat="1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 wrapText="1"/>
    </xf>
    <xf numFmtId="0" fontId="6" fillId="19" borderId="66" xfId="0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21" xfId="0" applyFont="1" applyFill="1" applyBorder="1" applyAlignment="1">
      <alignment horizontal="center" vertical="center" wrapText="1"/>
    </xf>
    <xf numFmtId="0" fontId="6" fillId="19" borderId="62" xfId="0" applyFont="1" applyFill="1" applyBorder="1" applyAlignment="1">
      <alignment horizontal="center" vertical="center" wrapText="1"/>
    </xf>
    <xf numFmtId="0" fontId="6" fillId="19" borderId="37" xfId="0" applyFont="1" applyFill="1" applyBorder="1" applyAlignment="1">
      <alignment horizontal="center" vertical="center" wrapText="1"/>
    </xf>
    <xf numFmtId="0" fontId="6" fillId="19" borderId="38" xfId="0" applyFont="1" applyFill="1" applyBorder="1" applyAlignment="1">
      <alignment horizontal="center" vertical="center" wrapText="1"/>
    </xf>
    <xf numFmtId="0" fontId="6" fillId="19" borderId="24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/>
    </xf>
    <xf numFmtId="0" fontId="8" fillId="18" borderId="35" xfId="0" applyFont="1" applyFill="1" applyBorder="1" applyAlignment="1">
      <alignment horizontal="center" vertical="center"/>
    </xf>
    <xf numFmtId="0" fontId="8" fillId="18" borderId="43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 wrapText="1"/>
    </xf>
    <xf numFmtId="0" fontId="26" fillId="19" borderId="44" xfId="0" applyFont="1" applyFill="1" applyBorder="1" applyAlignment="1">
      <alignment horizontal="center" vertical="center" wrapText="1"/>
    </xf>
    <xf numFmtId="0" fontId="26" fillId="19" borderId="61" xfId="0" applyFont="1" applyFill="1" applyBorder="1" applyAlignment="1">
      <alignment horizontal="center" vertical="center" wrapText="1"/>
    </xf>
    <xf numFmtId="0" fontId="26" fillId="19" borderId="15" xfId="0" applyFont="1" applyFill="1" applyBorder="1" applyAlignment="1">
      <alignment horizontal="center" vertical="center" wrapText="1"/>
    </xf>
    <xf numFmtId="0" fontId="26" fillId="19" borderId="21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/>
    </xf>
    <xf numFmtId="0" fontId="6" fillId="19" borderId="10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1" fontId="14" fillId="13" borderId="49" xfId="0" applyNumberFormat="1" applyFont="1" applyFill="1" applyBorder="1" applyAlignment="1">
      <alignment horizontal="center" vertical="center"/>
    </xf>
    <xf numFmtId="1" fontId="14" fillId="13" borderId="39" xfId="0" applyNumberFormat="1" applyFont="1" applyFill="1" applyBorder="1" applyAlignment="1">
      <alignment horizontal="center" vertical="center"/>
    </xf>
    <xf numFmtId="1" fontId="12" fillId="17" borderId="12" xfId="0" applyNumberFormat="1" applyFont="1" applyFill="1" applyBorder="1" applyAlignment="1">
      <alignment horizontal="center" vertical="center"/>
    </xf>
    <xf numFmtId="0" fontId="12" fillId="17" borderId="4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12" fillId="18" borderId="49" xfId="0" applyFont="1" applyFill="1" applyBorder="1" applyAlignment="1">
      <alignment horizontal="center" vertical="center" wrapText="1"/>
    </xf>
    <xf numFmtId="0" fontId="12" fillId="18" borderId="39" xfId="0" applyFont="1" applyFill="1" applyBorder="1" applyAlignment="1">
      <alignment horizontal="center" vertical="center" wrapText="1"/>
    </xf>
    <xf numFmtId="1" fontId="4" fillId="15" borderId="7" xfId="0" applyNumberFormat="1" applyFont="1" applyFill="1" applyBorder="1" applyAlignment="1">
      <alignment horizontal="center" vertical="center"/>
    </xf>
    <xf numFmtId="1" fontId="12" fillId="13" borderId="49" xfId="0" applyNumberFormat="1" applyFont="1" applyFill="1" applyBorder="1" applyAlignment="1">
      <alignment horizontal="center" vertical="center"/>
    </xf>
    <xf numFmtId="1" fontId="12" fillId="13" borderId="39" xfId="0" applyNumberFormat="1" applyFont="1" applyFill="1" applyBorder="1" applyAlignment="1">
      <alignment horizontal="center" vertical="center"/>
    </xf>
    <xf numFmtId="0" fontId="12" fillId="14" borderId="58" xfId="0" applyFont="1" applyFill="1" applyBorder="1" applyAlignment="1">
      <alignment horizontal="center" vertical="center"/>
    </xf>
    <xf numFmtId="0" fontId="12" fillId="14" borderId="42" xfId="0" applyFont="1" applyFill="1" applyBorder="1" applyAlignment="1">
      <alignment horizontal="center" vertical="center"/>
    </xf>
    <xf numFmtId="0" fontId="19" fillId="19" borderId="37" xfId="0" applyFont="1" applyFill="1" applyBorder="1" applyAlignment="1">
      <alignment horizontal="center" vertical="center" wrapText="1"/>
    </xf>
    <xf numFmtId="0" fontId="19" fillId="19" borderId="54" xfId="0" applyFont="1" applyFill="1" applyBorder="1" applyAlignment="1">
      <alignment horizontal="center" vertical="center" wrapText="1"/>
    </xf>
    <xf numFmtId="0" fontId="6" fillId="19" borderId="54" xfId="0" applyFont="1" applyFill="1" applyBorder="1" applyAlignment="1">
      <alignment horizontal="center" vertical="center" wrapText="1"/>
    </xf>
    <xf numFmtId="0" fontId="12" fillId="14" borderId="59" xfId="0" applyFont="1" applyFill="1" applyBorder="1" applyAlignment="1">
      <alignment horizontal="center" vertical="center"/>
    </xf>
    <xf numFmtId="0" fontId="12" fillId="14" borderId="48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FFCCFF"/>
      <color rgb="FFCCCCFF"/>
      <color rgb="FFCCCC00"/>
      <color rgb="FFCCFFCC"/>
      <color rgb="FF99FF99"/>
      <color rgb="FF66FF66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4"/>
  <sheetViews>
    <sheetView tabSelected="1" view="pageBreakPreview" zoomScale="80" zoomScaleNormal="80" zoomScaleSheetLayoutView="80" workbookViewId="0">
      <selection activeCell="T7" sqref="T7:V12"/>
    </sheetView>
  </sheetViews>
  <sheetFormatPr defaultRowHeight="12.75"/>
  <cols>
    <col min="1" max="1" width="3.46484375" bestFit="1" customWidth="1"/>
    <col min="2" max="2" width="57.796875" customWidth="1"/>
    <col min="3" max="3" width="16.6640625" customWidth="1"/>
    <col min="4" max="4" width="8.46484375" customWidth="1"/>
    <col min="5" max="5" width="7.19921875" bestFit="1" customWidth="1"/>
    <col min="6" max="6" width="7.19921875" customWidth="1"/>
    <col min="7" max="7" width="6.19921875" customWidth="1"/>
    <col min="8" max="9" width="7.796875" bestFit="1" customWidth="1"/>
    <col min="10" max="10" width="6.796875" bestFit="1" customWidth="1"/>
    <col min="11" max="12" width="7.796875" bestFit="1" customWidth="1"/>
    <col min="13" max="13" width="6.796875" bestFit="1" customWidth="1"/>
    <col min="14" max="15" width="7.796875" bestFit="1" customWidth="1"/>
    <col min="16" max="16" width="6.796875" bestFit="1" customWidth="1"/>
    <col min="17" max="18" width="7.796875" bestFit="1" customWidth="1"/>
    <col min="19" max="19" width="6.796875" bestFit="1" customWidth="1"/>
    <col min="20" max="21" width="7.796875" bestFit="1" customWidth="1"/>
    <col min="22" max="22" width="6.796875" bestFit="1" customWidth="1"/>
    <col min="23" max="24" width="7.796875" bestFit="1" customWidth="1"/>
    <col min="25" max="25" width="7" bestFit="1" customWidth="1"/>
  </cols>
  <sheetData>
    <row r="1" spans="1:25">
      <c r="A1" s="388" t="s">
        <v>121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90"/>
    </row>
    <row r="2" spans="1:25" ht="100.25" customHeight="1" thickBot="1">
      <c r="A2" s="391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3"/>
    </row>
    <row r="3" spans="1:25" ht="16.25" customHeight="1" thickBot="1">
      <c r="A3" s="394" t="s">
        <v>0</v>
      </c>
      <c r="B3" s="397" t="s">
        <v>3</v>
      </c>
      <c r="C3" s="394" t="s">
        <v>12</v>
      </c>
      <c r="D3" s="394" t="s">
        <v>102</v>
      </c>
      <c r="E3" s="394" t="s">
        <v>1</v>
      </c>
      <c r="F3" s="334" t="s">
        <v>120</v>
      </c>
      <c r="G3" s="394" t="s">
        <v>27</v>
      </c>
      <c r="H3" s="385" t="s">
        <v>4</v>
      </c>
      <c r="I3" s="386"/>
      <c r="J3" s="387"/>
      <c r="K3" s="385" t="s">
        <v>5</v>
      </c>
      <c r="L3" s="386"/>
      <c r="M3" s="387"/>
      <c r="N3" s="385" t="s">
        <v>6</v>
      </c>
      <c r="O3" s="386"/>
      <c r="P3" s="387"/>
      <c r="Q3" s="385" t="s">
        <v>7</v>
      </c>
      <c r="R3" s="386"/>
      <c r="S3" s="387"/>
      <c r="T3" s="385" t="s">
        <v>19</v>
      </c>
      <c r="U3" s="386"/>
      <c r="V3" s="387"/>
      <c r="W3" s="385" t="s">
        <v>20</v>
      </c>
      <c r="X3" s="386"/>
      <c r="Y3" s="387"/>
    </row>
    <row r="4" spans="1:25" ht="15.75" thickBot="1">
      <c r="A4" s="395"/>
      <c r="B4" s="398"/>
      <c r="C4" s="395"/>
      <c r="D4" s="395"/>
      <c r="E4" s="395"/>
      <c r="F4" s="335"/>
      <c r="G4" s="395"/>
      <c r="H4" s="72" t="s">
        <v>9</v>
      </c>
      <c r="I4" s="72" t="s">
        <v>10</v>
      </c>
      <c r="J4" s="358" t="s">
        <v>1</v>
      </c>
      <c r="K4" s="72" t="s">
        <v>9</v>
      </c>
      <c r="L4" s="72" t="s">
        <v>10</v>
      </c>
      <c r="M4" s="358" t="s">
        <v>1</v>
      </c>
      <c r="N4" s="72" t="s">
        <v>9</v>
      </c>
      <c r="O4" s="72" t="s">
        <v>10</v>
      </c>
      <c r="P4" s="358" t="s">
        <v>1</v>
      </c>
      <c r="Q4" s="72" t="s">
        <v>9</v>
      </c>
      <c r="R4" s="72" t="s">
        <v>10</v>
      </c>
      <c r="S4" s="358" t="s">
        <v>1</v>
      </c>
      <c r="T4" s="72" t="s">
        <v>9</v>
      </c>
      <c r="U4" s="72" t="s">
        <v>10</v>
      </c>
      <c r="V4" s="358" t="s">
        <v>1</v>
      </c>
      <c r="W4" s="72" t="s">
        <v>9</v>
      </c>
      <c r="X4" s="72" t="s">
        <v>10</v>
      </c>
      <c r="Y4" s="358" t="s">
        <v>1</v>
      </c>
    </row>
    <row r="5" spans="1:25" ht="69" customHeight="1" thickBot="1">
      <c r="A5" s="396"/>
      <c r="B5" s="399"/>
      <c r="C5" s="396"/>
      <c r="D5" s="396"/>
      <c r="E5" s="396"/>
      <c r="F5" s="336"/>
      <c r="G5" s="396"/>
      <c r="H5" s="40" t="s">
        <v>25</v>
      </c>
      <c r="I5" s="40" t="s">
        <v>25</v>
      </c>
      <c r="J5" s="359"/>
      <c r="K5" s="40" t="s">
        <v>25</v>
      </c>
      <c r="L5" s="40" t="s">
        <v>25</v>
      </c>
      <c r="M5" s="359"/>
      <c r="N5" s="40" t="s">
        <v>25</v>
      </c>
      <c r="O5" s="40" t="s">
        <v>25</v>
      </c>
      <c r="P5" s="359"/>
      <c r="Q5" s="40" t="s">
        <v>25</v>
      </c>
      <c r="R5" s="40" t="s">
        <v>25</v>
      </c>
      <c r="S5" s="359"/>
      <c r="T5" s="40" t="s">
        <v>25</v>
      </c>
      <c r="U5" s="40" t="s">
        <v>25</v>
      </c>
      <c r="V5" s="359"/>
      <c r="W5" s="40" t="s">
        <v>25</v>
      </c>
      <c r="X5" s="40" t="s">
        <v>25</v>
      </c>
      <c r="Y5" s="359"/>
    </row>
    <row r="6" spans="1:25" ht="14.65" thickBot="1">
      <c r="A6" s="1" t="s">
        <v>2</v>
      </c>
      <c r="B6" s="58" t="s">
        <v>13</v>
      </c>
      <c r="C6" s="2">
        <f>SUM(C7:C12)</f>
        <v>270</v>
      </c>
      <c r="D6" s="3">
        <f>SUM(D7:D12)</f>
        <v>130</v>
      </c>
      <c r="E6" s="2">
        <f>SUM(E7:E12)</f>
        <v>15</v>
      </c>
      <c r="F6" s="2">
        <f>SUM(F7:F12)</f>
        <v>0</v>
      </c>
      <c r="G6" s="4"/>
      <c r="H6" s="5">
        <f>SUM(H8:H12)</f>
        <v>15</v>
      </c>
      <c r="I6" s="5">
        <f>SUM(I7:I12)</f>
        <v>120</v>
      </c>
      <c r="J6" s="4">
        <f>SUM(J7:J12)</f>
        <v>10</v>
      </c>
      <c r="K6" s="5">
        <f t="shared" ref="K6:Y6" si="0">SUM(K7:K12)</f>
        <v>0</v>
      </c>
      <c r="L6" s="5">
        <f t="shared" si="0"/>
        <v>30</v>
      </c>
      <c r="M6" s="4">
        <f t="shared" si="0"/>
        <v>1</v>
      </c>
      <c r="N6" s="5">
        <f t="shared" si="0"/>
        <v>0</v>
      </c>
      <c r="O6" s="5">
        <f t="shared" si="0"/>
        <v>30</v>
      </c>
      <c r="P6" s="4">
        <f t="shared" si="0"/>
        <v>1</v>
      </c>
      <c r="Q6" s="5">
        <f t="shared" si="0"/>
        <v>0</v>
      </c>
      <c r="R6" s="5">
        <f t="shared" si="0"/>
        <v>45</v>
      </c>
      <c r="S6" s="6">
        <f t="shared" si="0"/>
        <v>3</v>
      </c>
      <c r="T6" s="5">
        <f t="shared" si="0"/>
        <v>0</v>
      </c>
      <c r="U6" s="5">
        <f t="shared" si="0"/>
        <v>0</v>
      </c>
      <c r="V6" s="4">
        <f t="shared" si="0"/>
        <v>0</v>
      </c>
      <c r="W6" s="5">
        <f t="shared" si="0"/>
        <v>0</v>
      </c>
      <c r="X6" s="5">
        <f t="shared" si="0"/>
        <v>0</v>
      </c>
      <c r="Y6" s="6">
        <f t="shared" si="0"/>
        <v>0</v>
      </c>
    </row>
    <row r="7" spans="1:25" ht="14.25">
      <c r="A7" s="41">
        <v>1</v>
      </c>
      <c r="B7" s="59" t="s">
        <v>78</v>
      </c>
      <c r="C7" s="48">
        <v>45</v>
      </c>
      <c r="D7" s="85">
        <v>30</v>
      </c>
      <c r="E7" s="169">
        <v>3</v>
      </c>
      <c r="F7" s="133">
        <v>0</v>
      </c>
      <c r="G7" s="50" t="s">
        <v>17</v>
      </c>
      <c r="H7" s="7">
        <v>30</v>
      </c>
      <c r="I7" s="79">
        <v>15</v>
      </c>
      <c r="J7" s="171">
        <v>3</v>
      </c>
      <c r="K7" s="353"/>
      <c r="L7" s="354"/>
      <c r="M7" s="357"/>
      <c r="N7" s="353"/>
      <c r="O7" s="354"/>
      <c r="P7" s="357"/>
      <c r="Q7" s="353"/>
      <c r="R7" s="354"/>
      <c r="S7" s="357"/>
      <c r="T7" s="353" t="s">
        <v>138</v>
      </c>
      <c r="U7" s="354"/>
      <c r="V7" s="357"/>
      <c r="W7" s="353"/>
      <c r="X7" s="354"/>
      <c r="Y7" s="357"/>
    </row>
    <row r="8" spans="1:25" ht="14.25">
      <c r="A8" s="42">
        <v>2</v>
      </c>
      <c r="B8" s="60" t="s">
        <v>79</v>
      </c>
      <c r="C8" s="48">
        <v>30</v>
      </c>
      <c r="D8" s="85">
        <v>20</v>
      </c>
      <c r="E8" s="169">
        <v>2</v>
      </c>
      <c r="F8" s="134">
        <v>0</v>
      </c>
      <c r="G8" s="50" t="s">
        <v>17</v>
      </c>
      <c r="H8" s="7">
        <v>15</v>
      </c>
      <c r="I8" s="86">
        <v>15</v>
      </c>
      <c r="J8" s="171">
        <v>2</v>
      </c>
      <c r="K8" s="347"/>
      <c r="L8" s="348"/>
      <c r="M8" s="349"/>
      <c r="N8" s="347"/>
      <c r="O8" s="348"/>
      <c r="P8" s="349"/>
      <c r="Q8" s="347"/>
      <c r="R8" s="348"/>
      <c r="S8" s="349"/>
      <c r="T8" s="347"/>
      <c r="U8" s="348"/>
      <c r="V8" s="349"/>
      <c r="W8" s="347"/>
      <c r="X8" s="348"/>
      <c r="Y8" s="349"/>
    </row>
    <row r="9" spans="1:25" ht="14.25">
      <c r="A9" s="42">
        <v>3</v>
      </c>
      <c r="B9" s="60" t="s">
        <v>52</v>
      </c>
      <c r="C9" s="48">
        <v>30</v>
      </c>
      <c r="D9" s="85">
        <v>20</v>
      </c>
      <c r="E9" s="169">
        <v>2</v>
      </c>
      <c r="F9" s="134">
        <v>0</v>
      </c>
      <c r="G9" s="50" t="s">
        <v>17</v>
      </c>
      <c r="H9" s="383"/>
      <c r="I9" s="8">
        <v>30</v>
      </c>
      <c r="J9" s="171">
        <v>2</v>
      </c>
      <c r="K9" s="347"/>
      <c r="L9" s="348"/>
      <c r="M9" s="349"/>
      <c r="N9" s="347"/>
      <c r="O9" s="348"/>
      <c r="P9" s="349"/>
      <c r="Q9" s="347"/>
      <c r="R9" s="348"/>
      <c r="S9" s="349"/>
      <c r="T9" s="347"/>
      <c r="U9" s="348"/>
      <c r="V9" s="349"/>
      <c r="W9" s="347"/>
      <c r="X9" s="348"/>
      <c r="Y9" s="349"/>
    </row>
    <row r="10" spans="1:25" ht="14.25">
      <c r="A10" s="42">
        <v>4</v>
      </c>
      <c r="B10" s="43" t="s">
        <v>53</v>
      </c>
      <c r="C10" s="48">
        <v>30</v>
      </c>
      <c r="D10" s="85">
        <v>20</v>
      </c>
      <c r="E10" s="169">
        <v>2</v>
      </c>
      <c r="F10" s="134">
        <v>0</v>
      </c>
      <c r="G10" s="50" t="s">
        <v>17</v>
      </c>
      <c r="H10" s="400"/>
      <c r="I10" s="155">
        <v>30</v>
      </c>
      <c r="J10" s="171">
        <v>2</v>
      </c>
      <c r="K10" s="355"/>
      <c r="L10" s="356"/>
      <c r="M10" s="360"/>
      <c r="N10" s="347"/>
      <c r="O10" s="348"/>
      <c r="P10" s="349"/>
      <c r="Q10" s="347"/>
      <c r="R10" s="348"/>
      <c r="S10" s="349"/>
      <c r="T10" s="347"/>
      <c r="U10" s="348"/>
      <c r="V10" s="349"/>
      <c r="W10" s="347"/>
      <c r="X10" s="348"/>
      <c r="Y10" s="349"/>
    </row>
    <row r="11" spans="1:25" ht="14.25">
      <c r="A11" s="42">
        <v>5</v>
      </c>
      <c r="B11" s="61" t="s">
        <v>41</v>
      </c>
      <c r="C11" s="48">
        <v>120</v>
      </c>
      <c r="D11" s="87">
        <v>30</v>
      </c>
      <c r="E11" s="169">
        <v>5</v>
      </c>
      <c r="F11" s="135">
        <v>0</v>
      </c>
      <c r="G11" s="53" t="s">
        <v>114</v>
      </c>
      <c r="H11" s="401"/>
      <c r="I11" s="8">
        <v>30</v>
      </c>
      <c r="J11" s="171">
        <v>1</v>
      </c>
      <c r="K11" s="239"/>
      <c r="L11" s="88">
        <v>30</v>
      </c>
      <c r="M11" s="172">
        <v>1</v>
      </c>
      <c r="N11" s="239"/>
      <c r="O11" s="88">
        <v>30</v>
      </c>
      <c r="P11" s="173">
        <v>1</v>
      </c>
      <c r="Q11" s="383"/>
      <c r="R11" s="8">
        <v>30</v>
      </c>
      <c r="S11" s="173">
        <v>2</v>
      </c>
      <c r="T11" s="347"/>
      <c r="U11" s="348"/>
      <c r="V11" s="349"/>
      <c r="W11" s="347"/>
      <c r="X11" s="348"/>
      <c r="Y11" s="349"/>
    </row>
    <row r="12" spans="1:25" ht="14.65" thickBot="1">
      <c r="A12" s="42">
        <v>6</v>
      </c>
      <c r="B12" s="62" t="s">
        <v>54</v>
      </c>
      <c r="C12" s="54">
        <v>15</v>
      </c>
      <c r="D12" s="85">
        <v>10</v>
      </c>
      <c r="E12" s="170">
        <v>1</v>
      </c>
      <c r="F12" s="136">
        <v>0</v>
      </c>
      <c r="G12" s="56" t="s">
        <v>17</v>
      </c>
      <c r="H12" s="402"/>
      <c r="I12" s="403"/>
      <c r="J12" s="404"/>
      <c r="K12" s="402"/>
      <c r="L12" s="403"/>
      <c r="M12" s="404"/>
      <c r="N12" s="402"/>
      <c r="O12" s="403"/>
      <c r="P12" s="404"/>
      <c r="Q12" s="384"/>
      <c r="R12" s="8">
        <v>15</v>
      </c>
      <c r="S12" s="174">
        <v>1</v>
      </c>
      <c r="T12" s="350"/>
      <c r="U12" s="351"/>
      <c r="V12" s="352"/>
      <c r="W12" s="350"/>
      <c r="X12" s="351"/>
      <c r="Y12" s="352"/>
    </row>
    <row r="13" spans="1:25" ht="14.65" thickBot="1">
      <c r="A13" s="1" t="s">
        <v>15</v>
      </c>
      <c r="B13" s="58" t="s">
        <v>8</v>
      </c>
      <c r="C13" s="10">
        <f>SUM(C14:C37)</f>
        <v>1335</v>
      </c>
      <c r="D13" s="11">
        <f>SUM(D14:D37)</f>
        <v>1215</v>
      </c>
      <c r="E13" s="12">
        <f>SUM(E14:E37)</f>
        <v>102</v>
      </c>
      <c r="F13" s="12">
        <f>SUM(F14:F37)</f>
        <v>45</v>
      </c>
      <c r="G13" s="13"/>
      <c r="H13" s="13">
        <f t="shared" ref="H13:Y13" si="1">SUM(H14:H37)</f>
        <v>150</v>
      </c>
      <c r="I13" s="13">
        <f t="shared" si="1"/>
        <v>105</v>
      </c>
      <c r="J13" s="12">
        <f t="shared" si="1"/>
        <v>20</v>
      </c>
      <c r="K13" s="13">
        <f t="shared" si="1"/>
        <v>165</v>
      </c>
      <c r="L13" s="13">
        <f t="shared" si="1"/>
        <v>195</v>
      </c>
      <c r="M13" s="12">
        <f t="shared" si="1"/>
        <v>29</v>
      </c>
      <c r="N13" s="13">
        <f t="shared" si="1"/>
        <v>120</v>
      </c>
      <c r="O13" s="13">
        <f t="shared" si="1"/>
        <v>150</v>
      </c>
      <c r="P13" s="12">
        <f t="shared" si="1"/>
        <v>21</v>
      </c>
      <c r="Q13" s="13">
        <f t="shared" si="1"/>
        <v>90</v>
      </c>
      <c r="R13" s="13">
        <f t="shared" si="1"/>
        <v>135</v>
      </c>
      <c r="S13" s="14">
        <f t="shared" si="1"/>
        <v>17</v>
      </c>
      <c r="T13" s="13">
        <f t="shared" si="1"/>
        <v>30</v>
      </c>
      <c r="U13" s="13">
        <f t="shared" si="1"/>
        <v>135</v>
      </c>
      <c r="V13" s="12">
        <f t="shared" si="1"/>
        <v>11</v>
      </c>
      <c r="W13" s="13">
        <f t="shared" si="1"/>
        <v>30</v>
      </c>
      <c r="X13" s="13">
        <f t="shared" si="1"/>
        <v>30</v>
      </c>
      <c r="Y13" s="14">
        <f t="shared" si="1"/>
        <v>4</v>
      </c>
    </row>
    <row r="14" spans="1:25" ht="14.25">
      <c r="A14" s="57">
        <v>7</v>
      </c>
      <c r="B14" s="45" t="s">
        <v>51</v>
      </c>
      <c r="C14" s="90">
        <v>30</v>
      </c>
      <c r="D14" s="77">
        <v>45</v>
      </c>
      <c r="E14" s="175">
        <v>3</v>
      </c>
      <c r="F14" s="137">
        <v>0</v>
      </c>
      <c r="G14" s="264" t="s">
        <v>29</v>
      </c>
      <c r="H14" s="78">
        <v>30</v>
      </c>
      <c r="I14" s="234"/>
      <c r="J14" s="179">
        <v>3</v>
      </c>
      <c r="K14" s="235"/>
      <c r="L14" s="235"/>
      <c r="M14" s="236"/>
      <c r="N14" s="231"/>
      <c r="O14" s="232"/>
      <c r="P14" s="233"/>
      <c r="Q14" s="224"/>
      <c r="R14" s="225"/>
      <c r="S14" s="226"/>
      <c r="T14" s="224"/>
      <c r="U14" s="225"/>
      <c r="V14" s="226"/>
      <c r="W14" s="224"/>
      <c r="X14" s="225"/>
      <c r="Y14" s="226"/>
    </row>
    <row r="15" spans="1:25" ht="14.25">
      <c r="A15" s="57">
        <v>8</v>
      </c>
      <c r="B15" s="45" t="s">
        <v>28</v>
      </c>
      <c r="C15" s="75">
        <v>30</v>
      </c>
      <c r="D15" s="51">
        <v>45</v>
      </c>
      <c r="E15" s="176">
        <v>3</v>
      </c>
      <c r="F15" s="141">
        <v>0</v>
      </c>
      <c r="G15" s="265" t="s">
        <v>29</v>
      </c>
      <c r="H15" s="83">
        <v>15</v>
      </c>
      <c r="I15" s="9">
        <v>15</v>
      </c>
      <c r="J15" s="171">
        <v>3</v>
      </c>
      <c r="K15" s="235"/>
      <c r="L15" s="235"/>
      <c r="M15" s="236"/>
      <c r="N15" s="231"/>
      <c r="O15" s="232"/>
      <c r="P15" s="233"/>
      <c r="Q15" s="224"/>
      <c r="R15" s="225"/>
      <c r="S15" s="226"/>
      <c r="T15" s="224"/>
      <c r="U15" s="225"/>
      <c r="V15" s="226"/>
      <c r="W15" s="224"/>
      <c r="X15" s="225"/>
      <c r="Y15" s="226"/>
    </row>
    <row r="16" spans="1:25" ht="14.25">
      <c r="A16" s="106">
        <v>9</v>
      </c>
      <c r="B16" s="45" t="s">
        <v>31</v>
      </c>
      <c r="C16" s="90">
        <v>30</v>
      </c>
      <c r="D16" s="77">
        <v>45</v>
      </c>
      <c r="E16" s="175">
        <v>3</v>
      </c>
      <c r="F16" s="137">
        <v>0</v>
      </c>
      <c r="G16" s="265" t="s">
        <v>29</v>
      </c>
      <c r="H16" s="91">
        <v>15</v>
      </c>
      <c r="I16" s="15">
        <v>15</v>
      </c>
      <c r="J16" s="171">
        <v>3</v>
      </c>
      <c r="K16" s="232"/>
      <c r="L16" s="232"/>
      <c r="M16" s="233"/>
      <c r="N16" s="231"/>
      <c r="O16" s="232"/>
      <c r="P16" s="233"/>
      <c r="Q16" s="224"/>
      <c r="R16" s="225"/>
      <c r="S16" s="226"/>
      <c r="T16" s="224"/>
      <c r="U16" s="225"/>
      <c r="V16" s="226"/>
      <c r="W16" s="224"/>
      <c r="X16" s="225"/>
      <c r="Y16" s="226"/>
    </row>
    <row r="17" spans="1:25" ht="14.25">
      <c r="A17" s="57">
        <v>10</v>
      </c>
      <c r="B17" s="45" t="s">
        <v>35</v>
      </c>
      <c r="C17" s="75">
        <v>30</v>
      </c>
      <c r="D17" s="51">
        <v>20</v>
      </c>
      <c r="E17" s="176">
        <v>2</v>
      </c>
      <c r="F17" s="141">
        <v>0</v>
      </c>
      <c r="G17" s="121" t="s">
        <v>17</v>
      </c>
      <c r="H17" s="83">
        <v>15</v>
      </c>
      <c r="I17" s="9">
        <v>15</v>
      </c>
      <c r="J17" s="171">
        <v>2</v>
      </c>
      <c r="K17" s="237"/>
      <c r="L17" s="237"/>
      <c r="M17" s="238"/>
      <c r="N17" s="231"/>
      <c r="O17" s="232"/>
      <c r="P17" s="233"/>
      <c r="Q17" s="224"/>
      <c r="R17" s="225"/>
      <c r="S17" s="226"/>
      <c r="T17" s="224"/>
      <c r="U17" s="225"/>
      <c r="V17" s="226"/>
      <c r="W17" s="224"/>
      <c r="X17" s="225"/>
      <c r="Y17" s="226"/>
    </row>
    <row r="18" spans="1:25" ht="14.25">
      <c r="A18" s="57">
        <v>11</v>
      </c>
      <c r="B18" s="45" t="s">
        <v>116</v>
      </c>
      <c r="C18" s="89">
        <v>120</v>
      </c>
      <c r="D18" s="77">
        <v>105</v>
      </c>
      <c r="E18" s="177">
        <v>9</v>
      </c>
      <c r="F18" s="138">
        <v>0</v>
      </c>
      <c r="G18" s="105" t="s">
        <v>115</v>
      </c>
      <c r="H18" s="78">
        <v>45</v>
      </c>
      <c r="I18" s="79">
        <v>15</v>
      </c>
      <c r="J18" s="179">
        <v>4</v>
      </c>
      <c r="K18" s="267">
        <v>45</v>
      </c>
      <c r="L18" s="15">
        <v>15</v>
      </c>
      <c r="M18" s="171">
        <v>5</v>
      </c>
      <c r="N18" s="231"/>
      <c r="O18" s="232"/>
      <c r="P18" s="233"/>
      <c r="Q18" s="224"/>
      <c r="R18" s="225"/>
      <c r="S18" s="226"/>
      <c r="T18" s="224"/>
      <c r="U18" s="225"/>
      <c r="V18" s="226"/>
      <c r="W18" s="224"/>
      <c r="X18" s="225"/>
      <c r="Y18" s="226"/>
    </row>
    <row r="19" spans="1:25" ht="14.25">
      <c r="A19" s="192">
        <v>12</v>
      </c>
      <c r="B19" s="45" t="s">
        <v>117</v>
      </c>
      <c r="C19" s="75">
        <v>75</v>
      </c>
      <c r="D19" s="51">
        <v>75</v>
      </c>
      <c r="E19" s="176">
        <v>6</v>
      </c>
      <c r="F19" s="141">
        <v>4</v>
      </c>
      <c r="G19" s="265" t="s">
        <v>127</v>
      </c>
      <c r="H19" s="83">
        <v>15</v>
      </c>
      <c r="I19" s="222">
        <v>30</v>
      </c>
      <c r="J19" s="171">
        <v>3</v>
      </c>
      <c r="K19" s="263">
        <v>15</v>
      </c>
      <c r="L19" s="222">
        <v>15</v>
      </c>
      <c r="M19" s="171">
        <v>3</v>
      </c>
      <c r="N19" s="231"/>
      <c r="O19" s="232"/>
      <c r="P19" s="233"/>
      <c r="Q19" s="224"/>
      <c r="R19" s="225"/>
      <c r="S19" s="226"/>
      <c r="T19" s="224"/>
      <c r="U19" s="225"/>
      <c r="V19" s="226"/>
      <c r="W19" s="224"/>
      <c r="X19" s="225"/>
      <c r="Y19" s="226"/>
    </row>
    <row r="20" spans="1:25" ht="14.25">
      <c r="A20" s="192">
        <v>13</v>
      </c>
      <c r="B20" s="45" t="s">
        <v>30</v>
      </c>
      <c r="C20" s="90">
        <v>75</v>
      </c>
      <c r="D20" s="77">
        <v>50</v>
      </c>
      <c r="E20" s="175">
        <v>5</v>
      </c>
      <c r="F20" s="137">
        <v>3</v>
      </c>
      <c r="G20" s="121" t="s">
        <v>17</v>
      </c>
      <c r="H20" s="7">
        <v>15</v>
      </c>
      <c r="I20" s="222">
        <v>15</v>
      </c>
      <c r="J20" s="171">
        <v>2</v>
      </c>
      <c r="K20" s="263">
        <v>15</v>
      </c>
      <c r="L20" s="222">
        <v>30</v>
      </c>
      <c r="M20" s="174">
        <v>3</v>
      </c>
      <c r="N20" s="231"/>
      <c r="O20" s="232"/>
      <c r="P20" s="233"/>
      <c r="Q20" s="224"/>
      <c r="R20" s="225"/>
      <c r="S20" s="226"/>
      <c r="T20" s="224"/>
      <c r="U20" s="225"/>
      <c r="V20" s="226"/>
      <c r="W20" s="224"/>
      <c r="X20" s="225"/>
      <c r="Y20" s="226"/>
    </row>
    <row r="21" spans="1:25" ht="14.25">
      <c r="A21" s="193">
        <v>14</v>
      </c>
      <c r="B21" s="45" t="s">
        <v>42</v>
      </c>
      <c r="C21" s="90">
        <v>60</v>
      </c>
      <c r="D21" s="77">
        <v>65</v>
      </c>
      <c r="E21" s="175">
        <v>5</v>
      </c>
      <c r="F21" s="137">
        <v>4</v>
      </c>
      <c r="G21" s="264" t="s">
        <v>29</v>
      </c>
      <c r="H21" s="224"/>
      <c r="I21" s="225"/>
      <c r="J21" s="226"/>
      <c r="K21" s="262">
        <v>15</v>
      </c>
      <c r="L21" s="222">
        <v>45</v>
      </c>
      <c r="M21" s="171">
        <v>5</v>
      </c>
      <c r="N21" s="231"/>
      <c r="O21" s="232"/>
      <c r="P21" s="233"/>
      <c r="Q21" s="224"/>
      <c r="R21" s="225"/>
      <c r="S21" s="226"/>
      <c r="T21" s="224"/>
      <c r="U21" s="225"/>
      <c r="V21" s="226"/>
      <c r="W21" s="224"/>
      <c r="X21" s="225"/>
      <c r="Y21" s="226"/>
    </row>
    <row r="22" spans="1:25" ht="14.25">
      <c r="A22" s="57">
        <v>15</v>
      </c>
      <c r="B22" s="66" t="s">
        <v>33</v>
      </c>
      <c r="C22" s="90">
        <v>60</v>
      </c>
      <c r="D22" s="77">
        <v>65</v>
      </c>
      <c r="E22" s="175">
        <v>5</v>
      </c>
      <c r="F22" s="137">
        <v>0</v>
      </c>
      <c r="G22" s="264" t="s">
        <v>29</v>
      </c>
      <c r="H22" s="224"/>
      <c r="I22" s="225"/>
      <c r="J22" s="226"/>
      <c r="K22" s="267">
        <v>30</v>
      </c>
      <c r="L22" s="15">
        <v>30</v>
      </c>
      <c r="M22" s="171">
        <v>5</v>
      </c>
      <c r="N22" s="231"/>
      <c r="O22" s="232"/>
      <c r="P22" s="233"/>
      <c r="Q22" s="224"/>
      <c r="R22" s="225"/>
      <c r="S22" s="226"/>
      <c r="T22" s="224"/>
      <c r="U22" s="225"/>
      <c r="V22" s="226"/>
      <c r="W22" s="224"/>
      <c r="X22" s="225"/>
      <c r="Y22" s="226"/>
    </row>
    <row r="23" spans="1:25" ht="14.25">
      <c r="A23" s="57">
        <v>16</v>
      </c>
      <c r="B23" s="45" t="s">
        <v>50</v>
      </c>
      <c r="C23" s="90">
        <v>45</v>
      </c>
      <c r="D23" s="77">
        <v>55</v>
      </c>
      <c r="E23" s="175">
        <v>4</v>
      </c>
      <c r="F23" s="137">
        <v>0</v>
      </c>
      <c r="G23" s="264" t="s">
        <v>29</v>
      </c>
      <c r="H23" s="224"/>
      <c r="I23" s="225"/>
      <c r="J23" s="226"/>
      <c r="K23" s="267">
        <v>30</v>
      </c>
      <c r="L23" s="15">
        <v>15</v>
      </c>
      <c r="M23" s="171">
        <v>4</v>
      </c>
      <c r="N23" s="231"/>
      <c r="O23" s="232"/>
      <c r="P23" s="233"/>
      <c r="Q23" s="224"/>
      <c r="R23" s="225"/>
      <c r="S23" s="226"/>
      <c r="T23" s="224"/>
      <c r="U23" s="225"/>
      <c r="V23" s="226"/>
      <c r="W23" s="224"/>
      <c r="X23" s="225"/>
      <c r="Y23" s="226"/>
    </row>
    <row r="24" spans="1:25" ht="14.25">
      <c r="A24" s="192">
        <v>17</v>
      </c>
      <c r="B24" s="45" t="s">
        <v>55</v>
      </c>
      <c r="C24" s="90">
        <v>60</v>
      </c>
      <c r="D24" s="77">
        <v>40</v>
      </c>
      <c r="E24" s="175">
        <v>4</v>
      </c>
      <c r="F24" s="137">
        <v>3</v>
      </c>
      <c r="G24" s="107" t="s">
        <v>17</v>
      </c>
      <c r="H24" s="224"/>
      <c r="I24" s="225"/>
      <c r="J24" s="226"/>
      <c r="K24" s="82">
        <v>15</v>
      </c>
      <c r="L24" s="223">
        <v>45</v>
      </c>
      <c r="M24" s="178">
        <v>4</v>
      </c>
      <c r="N24" s="231"/>
      <c r="O24" s="232"/>
      <c r="P24" s="233"/>
      <c r="Q24" s="224"/>
      <c r="R24" s="225"/>
      <c r="S24" s="226"/>
      <c r="T24" s="224"/>
      <c r="U24" s="225"/>
      <c r="V24" s="226"/>
      <c r="W24" s="224"/>
      <c r="X24" s="225"/>
      <c r="Y24" s="226"/>
    </row>
    <row r="25" spans="1:25" ht="14.25">
      <c r="A25" s="192">
        <v>18</v>
      </c>
      <c r="B25" s="45" t="s">
        <v>39</v>
      </c>
      <c r="C25" s="90">
        <v>60</v>
      </c>
      <c r="D25" s="77">
        <v>65</v>
      </c>
      <c r="E25" s="175">
        <v>5</v>
      </c>
      <c r="F25" s="137">
        <v>3</v>
      </c>
      <c r="G25" s="264" t="s">
        <v>29</v>
      </c>
      <c r="H25" s="224"/>
      <c r="I25" s="225"/>
      <c r="J25" s="226"/>
      <c r="K25" s="225"/>
      <c r="L25" s="225"/>
      <c r="M25" s="226"/>
      <c r="N25" s="78">
        <v>30</v>
      </c>
      <c r="O25" s="223">
        <v>30</v>
      </c>
      <c r="P25" s="178">
        <v>5</v>
      </c>
      <c r="Q25" s="224"/>
      <c r="R25" s="225"/>
      <c r="S25" s="226"/>
      <c r="T25" s="224"/>
      <c r="U25" s="225"/>
      <c r="V25" s="226"/>
      <c r="W25" s="224"/>
      <c r="X25" s="225"/>
      <c r="Y25" s="226"/>
    </row>
    <row r="26" spans="1:25" ht="14.25">
      <c r="A26" s="194">
        <v>19</v>
      </c>
      <c r="B26" s="45" t="s">
        <v>36</v>
      </c>
      <c r="C26" s="90">
        <v>60</v>
      </c>
      <c r="D26" s="77">
        <v>65</v>
      </c>
      <c r="E26" s="175">
        <v>5</v>
      </c>
      <c r="F26" s="137">
        <v>3</v>
      </c>
      <c r="G26" s="264" t="s">
        <v>29</v>
      </c>
      <c r="H26" s="224"/>
      <c r="I26" s="225"/>
      <c r="J26" s="226"/>
      <c r="K26" s="225"/>
      <c r="L26" s="225"/>
      <c r="M26" s="226"/>
      <c r="N26" s="78">
        <v>30</v>
      </c>
      <c r="O26" s="223">
        <v>30</v>
      </c>
      <c r="P26" s="178">
        <v>5</v>
      </c>
      <c r="Q26" s="224"/>
      <c r="R26" s="225"/>
      <c r="S26" s="226"/>
      <c r="T26" s="224"/>
      <c r="U26" s="225"/>
      <c r="V26" s="226"/>
      <c r="W26" s="224"/>
      <c r="X26" s="225"/>
      <c r="Y26" s="226"/>
    </row>
    <row r="27" spans="1:25" ht="14.25">
      <c r="A27" s="106">
        <v>20</v>
      </c>
      <c r="B27" s="66" t="s">
        <v>37</v>
      </c>
      <c r="C27" s="90">
        <v>45</v>
      </c>
      <c r="D27" s="77">
        <v>55</v>
      </c>
      <c r="E27" s="175">
        <v>4</v>
      </c>
      <c r="F27" s="137">
        <v>0</v>
      </c>
      <c r="G27" s="264" t="s">
        <v>29</v>
      </c>
      <c r="H27" s="224"/>
      <c r="I27" s="225"/>
      <c r="J27" s="226"/>
      <c r="K27" s="225"/>
      <c r="L27" s="225"/>
      <c r="M27" s="226"/>
      <c r="N27" s="78">
        <v>30</v>
      </c>
      <c r="O27" s="79">
        <v>15</v>
      </c>
      <c r="P27" s="178">
        <v>4</v>
      </c>
      <c r="Q27" s="224"/>
      <c r="R27" s="225"/>
      <c r="S27" s="226"/>
      <c r="T27" s="224"/>
      <c r="U27" s="225"/>
      <c r="V27" s="226"/>
      <c r="W27" s="224"/>
      <c r="X27" s="225"/>
      <c r="Y27" s="226"/>
    </row>
    <row r="28" spans="1:25" ht="14.25">
      <c r="A28" s="194">
        <v>21</v>
      </c>
      <c r="B28" s="45" t="s">
        <v>48</v>
      </c>
      <c r="C28" s="90">
        <v>15</v>
      </c>
      <c r="D28" s="77">
        <v>10</v>
      </c>
      <c r="E28" s="175">
        <v>1</v>
      </c>
      <c r="F28" s="137">
        <v>1</v>
      </c>
      <c r="G28" s="107" t="s">
        <v>17</v>
      </c>
      <c r="H28" s="224"/>
      <c r="I28" s="225"/>
      <c r="J28" s="226"/>
      <c r="K28" s="225"/>
      <c r="L28" s="225"/>
      <c r="M28" s="226"/>
      <c r="N28" s="230"/>
      <c r="O28" s="222">
        <v>15</v>
      </c>
      <c r="P28" s="171">
        <v>1</v>
      </c>
      <c r="Q28" s="224"/>
      <c r="R28" s="225"/>
      <c r="S28" s="226"/>
      <c r="T28" s="224"/>
      <c r="U28" s="225"/>
      <c r="V28" s="226"/>
      <c r="W28" s="224"/>
      <c r="X28" s="225"/>
      <c r="Y28" s="226"/>
    </row>
    <row r="29" spans="1:25" ht="14.25">
      <c r="A29" s="194">
        <v>22</v>
      </c>
      <c r="B29" s="45" t="s">
        <v>38</v>
      </c>
      <c r="C29" s="89">
        <v>75</v>
      </c>
      <c r="D29" s="77">
        <v>75</v>
      </c>
      <c r="E29" s="177">
        <v>6</v>
      </c>
      <c r="F29" s="138">
        <v>4</v>
      </c>
      <c r="G29" s="105" t="s">
        <v>115</v>
      </c>
      <c r="H29" s="224"/>
      <c r="I29" s="225"/>
      <c r="J29" s="226"/>
      <c r="K29" s="225"/>
      <c r="L29" s="225"/>
      <c r="M29" s="226"/>
      <c r="N29" s="78">
        <v>15</v>
      </c>
      <c r="O29" s="223">
        <v>30</v>
      </c>
      <c r="P29" s="178">
        <v>3</v>
      </c>
      <c r="Q29" s="78">
        <v>15</v>
      </c>
      <c r="R29" s="223">
        <v>15</v>
      </c>
      <c r="S29" s="179">
        <v>3</v>
      </c>
      <c r="T29" s="224"/>
      <c r="U29" s="225"/>
      <c r="V29" s="226"/>
      <c r="W29" s="224"/>
      <c r="X29" s="225"/>
      <c r="Y29" s="226"/>
    </row>
    <row r="30" spans="1:25" ht="14.25">
      <c r="A30" s="195">
        <v>23</v>
      </c>
      <c r="B30" s="45" t="s">
        <v>34</v>
      </c>
      <c r="C30" s="90">
        <v>90</v>
      </c>
      <c r="D30" s="77">
        <v>60</v>
      </c>
      <c r="E30" s="175">
        <v>6</v>
      </c>
      <c r="F30" s="137">
        <v>4</v>
      </c>
      <c r="G30" s="107" t="s">
        <v>17</v>
      </c>
      <c r="H30" s="224"/>
      <c r="I30" s="225"/>
      <c r="J30" s="226"/>
      <c r="K30" s="225"/>
      <c r="L30" s="225"/>
      <c r="M30" s="226"/>
      <c r="N30" s="78">
        <v>15</v>
      </c>
      <c r="O30" s="223">
        <v>30</v>
      </c>
      <c r="P30" s="178">
        <v>3</v>
      </c>
      <c r="Q30" s="78">
        <v>15</v>
      </c>
      <c r="R30" s="223">
        <v>30</v>
      </c>
      <c r="S30" s="179">
        <v>3</v>
      </c>
      <c r="T30" s="224"/>
      <c r="U30" s="225"/>
      <c r="V30" s="226"/>
      <c r="W30" s="224"/>
      <c r="X30" s="225"/>
      <c r="Y30" s="226"/>
    </row>
    <row r="31" spans="1:25" ht="14.25">
      <c r="A31" s="106">
        <v>24</v>
      </c>
      <c r="B31" s="45" t="s">
        <v>84</v>
      </c>
      <c r="C31" s="90">
        <v>45</v>
      </c>
      <c r="D31" s="77">
        <v>55</v>
      </c>
      <c r="E31" s="175">
        <v>4</v>
      </c>
      <c r="F31" s="137">
        <v>0</v>
      </c>
      <c r="G31" s="264" t="s">
        <v>29</v>
      </c>
      <c r="H31" s="224"/>
      <c r="I31" s="225"/>
      <c r="J31" s="226"/>
      <c r="K31" s="225"/>
      <c r="L31" s="225"/>
      <c r="M31" s="226"/>
      <c r="N31" s="227"/>
      <c r="O31" s="228"/>
      <c r="P31" s="229"/>
      <c r="Q31" s="78">
        <v>30</v>
      </c>
      <c r="R31" s="79">
        <v>15</v>
      </c>
      <c r="S31" s="179">
        <v>4</v>
      </c>
      <c r="T31" s="224"/>
      <c r="U31" s="225"/>
      <c r="V31" s="226"/>
      <c r="W31" s="224"/>
      <c r="X31" s="225"/>
      <c r="Y31" s="226"/>
    </row>
    <row r="32" spans="1:25" ht="14.25">
      <c r="A32" s="194">
        <v>25</v>
      </c>
      <c r="B32" s="45" t="s">
        <v>43</v>
      </c>
      <c r="C32" s="90">
        <v>60</v>
      </c>
      <c r="D32" s="77">
        <v>40</v>
      </c>
      <c r="E32" s="175">
        <v>4</v>
      </c>
      <c r="F32" s="137">
        <v>3</v>
      </c>
      <c r="G32" s="107" t="s">
        <v>17</v>
      </c>
      <c r="H32" s="224"/>
      <c r="I32" s="225"/>
      <c r="J32" s="226"/>
      <c r="K32" s="225"/>
      <c r="L32" s="225"/>
      <c r="M32" s="226"/>
      <c r="N32" s="224"/>
      <c r="O32" s="225"/>
      <c r="P32" s="226"/>
      <c r="Q32" s="78">
        <v>15</v>
      </c>
      <c r="R32" s="223">
        <v>45</v>
      </c>
      <c r="S32" s="179">
        <v>4</v>
      </c>
      <c r="T32" s="224"/>
      <c r="U32" s="225"/>
      <c r="V32" s="226"/>
      <c r="W32" s="224"/>
      <c r="X32" s="225"/>
      <c r="Y32" s="226"/>
    </row>
    <row r="33" spans="1:25" ht="14.25">
      <c r="A33" s="194">
        <v>26</v>
      </c>
      <c r="B33" s="45" t="s">
        <v>69</v>
      </c>
      <c r="C33" s="90">
        <v>45</v>
      </c>
      <c r="D33" s="77">
        <v>30</v>
      </c>
      <c r="E33" s="175">
        <v>3</v>
      </c>
      <c r="F33" s="137">
        <v>2</v>
      </c>
      <c r="G33" s="121" t="s">
        <v>17</v>
      </c>
      <c r="H33" s="224"/>
      <c r="I33" s="225"/>
      <c r="J33" s="226"/>
      <c r="K33" s="225"/>
      <c r="L33" s="225"/>
      <c r="M33" s="226"/>
      <c r="N33" s="224"/>
      <c r="O33" s="225"/>
      <c r="P33" s="226"/>
      <c r="Q33" s="78">
        <v>15</v>
      </c>
      <c r="R33" s="223">
        <v>30</v>
      </c>
      <c r="S33" s="179">
        <v>3</v>
      </c>
      <c r="T33" s="224"/>
      <c r="U33" s="225"/>
      <c r="V33" s="226"/>
      <c r="W33" s="224"/>
      <c r="X33" s="225"/>
      <c r="Y33" s="226"/>
    </row>
    <row r="34" spans="1:25" ht="14.25">
      <c r="A34" s="194">
        <v>27</v>
      </c>
      <c r="B34" s="45" t="s">
        <v>56</v>
      </c>
      <c r="C34" s="90">
        <v>60</v>
      </c>
      <c r="D34" s="77">
        <v>40</v>
      </c>
      <c r="E34" s="175">
        <v>4</v>
      </c>
      <c r="F34" s="137">
        <v>4</v>
      </c>
      <c r="G34" s="107" t="s">
        <v>17</v>
      </c>
      <c r="H34" s="224"/>
      <c r="I34" s="225"/>
      <c r="J34" s="226"/>
      <c r="K34" s="225"/>
      <c r="L34" s="225"/>
      <c r="M34" s="226"/>
      <c r="N34" s="224"/>
      <c r="O34" s="225"/>
      <c r="P34" s="226"/>
      <c r="Q34" s="344"/>
      <c r="R34" s="345"/>
      <c r="S34" s="346"/>
      <c r="T34" s="260"/>
      <c r="U34" s="222">
        <v>60</v>
      </c>
      <c r="V34" s="171">
        <v>4</v>
      </c>
      <c r="W34" s="224"/>
      <c r="X34" s="225"/>
      <c r="Y34" s="226"/>
    </row>
    <row r="35" spans="1:25" ht="14.25">
      <c r="A35" s="194">
        <v>28</v>
      </c>
      <c r="B35" s="45" t="s">
        <v>77</v>
      </c>
      <c r="C35" s="90">
        <v>15</v>
      </c>
      <c r="D35" s="77">
        <v>10</v>
      </c>
      <c r="E35" s="175">
        <v>1</v>
      </c>
      <c r="F35" s="137">
        <v>1</v>
      </c>
      <c r="G35" s="107" t="s">
        <v>17</v>
      </c>
      <c r="H35" s="224"/>
      <c r="I35" s="225"/>
      <c r="J35" s="226"/>
      <c r="K35" s="225"/>
      <c r="L35" s="225"/>
      <c r="M35" s="226"/>
      <c r="N35" s="224"/>
      <c r="O35" s="225"/>
      <c r="P35" s="226"/>
      <c r="Q35" s="347"/>
      <c r="R35" s="348"/>
      <c r="S35" s="349"/>
      <c r="T35" s="261"/>
      <c r="U35" s="222">
        <v>15</v>
      </c>
      <c r="V35" s="171">
        <v>1</v>
      </c>
      <c r="W35" s="224"/>
      <c r="X35" s="225"/>
      <c r="Y35" s="226"/>
    </row>
    <row r="36" spans="1:25" ht="14.25">
      <c r="A36" s="194">
        <v>30</v>
      </c>
      <c r="B36" s="45" t="s">
        <v>44</v>
      </c>
      <c r="C36" s="90">
        <v>75</v>
      </c>
      <c r="D36" s="77">
        <v>50</v>
      </c>
      <c r="E36" s="175">
        <v>5</v>
      </c>
      <c r="F36" s="137">
        <v>3</v>
      </c>
      <c r="G36" s="107" t="s">
        <v>17</v>
      </c>
      <c r="H36" s="224"/>
      <c r="I36" s="225"/>
      <c r="J36" s="226"/>
      <c r="K36" s="225"/>
      <c r="L36" s="225"/>
      <c r="M36" s="226"/>
      <c r="N36" s="224"/>
      <c r="O36" s="225"/>
      <c r="P36" s="226"/>
      <c r="Q36" s="347"/>
      <c r="R36" s="348"/>
      <c r="S36" s="349"/>
      <c r="T36" s="78">
        <v>15</v>
      </c>
      <c r="U36" s="223">
        <v>30</v>
      </c>
      <c r="V36" s="179">
        <v>3</v>
      </c>
      <c r="W36" s="78">
        <v>15</v>
      </c>
      <c r="X36" s="223">
        <v>15</v>
      </c>
      <c r="Y36" s="179">
        <v>2</v>
      </c>
    </row>
    <row r="37" spans="1:25" ht="14.65" thickBot="1">
      <c r="A37" s="194">
        <v>31</v>
      </c>
      <c r="B37" s="45" t="s">
        <v>118</v>
      </c>
      <c r="C37" s="90">
        <v>75</v>
      </c>
      <c r="D37" s="77">
        <v>50</v>
      </c>
      <c r="E37" s="175">
        <v>5</v>
      </c>
      <c r="F37" s="137">
        <v>3</v>
      </c>
      <c r="G37" s="266" t="s">
        <v>17</v>
      </c>
      <c r="H37" s="268"/>
      <c r="I37" s="269"/>
      <c r="J37" s="270"/>
      <c r="K37" s="225"/>
      <c r="L37" s="225"/>
      <c r="M37" s="226"/>
      <c r="N37" s="224"/>
      <c r="O37" s="225"/>
      <c r="P37" s="226"/>
      <c r="Q37" s="350"/>
      <c r="R37" s="351"/>
      <c r="S37" s="352"/>
      <c r="T37" s="78">
        <v>15</v>
      </c>
      <c r="U37" s="223">
        <v>30</v>
      </c>
      <c r="V37" s="179">
        <v>3</v>
      </c>
      <c r="W37" s="78">
        <v>15</v>
      </c>
      <c r="X37" s="223">
        <v>15</v>
      </c>
      <c r="Y37" s="179">
        <v>2</v>
      </c>
    </row>
    <row r="38" spans="1:25" ht="28.9" thickBot="1">
      <c r="A38" s="1" t="s">
        <v>21</v>
      </c>
      <c r="B38" s="58" t="s">
        <v>59</v>
      </c>
      <c r="C38" s="12">
        <f>SUM(C39:C50)</f>
        <v>705</v>
      </c>
      <c r="D38" s="13">
        <f>SUM(D39:D50)</f>
        <v>570</v>
      </c>
      <c r="E38" s="12">
        <f>SUM(E39:E50)</f>
        <v>51</v>
      </c>
      <c r="F38" s="12">
        <f>SUM(F39:F50)</f>
        <v>10</v>
      </c>
      <c r="G38" s="13"/>
      <c r="H38" s="13">
        <f t="shared" ref="H38:Y38" si="2">SUM(H39:H50)</f>
        <v>0</v>
      </c>
      <c r="I38" s="13">
        <f t="shared" si="2"/>
        <v>0</v>
      </c>
      <c r="J38" s="12">
        <f t="shared" si="2"/>
        <v>0</v>
      </c>
      <c r="K38" s="13">
        <f t="shared" si="2"/>
        <v>0</v>
      </c>
      <c r="L38" s="13">
        <f t="shared" si="2"/>
        <v>0</v>
      </c>
      <c r="M38" s="12">
        <f t="shared" si="2"/>
        <v>0</v>
      </c>
      <c r="N38" s="13">
        <f t="shared" si="2"/>
        <v>60</v>
      </c>
      <c r="O38" s="13">
        <f t="shared" si="2"/>
        <v>60</v>
      </c>
      <c r="P38" s="12">
        <f t="shared" si="2"/>
        <v>8</v>
      </c>
      <c r="Q38" s="13">
        <f t="shared" si="2"/>
        <v>75</v>
      </c>
      <c r="R38" s="13">
        <f t="shared" si="2"/>
        <v>75</v>
      </c>
      <c r="S38" s="14">
        <f t="shared" si="2"/>
        <v>10</v>
      </c>
      <c r="T38" s="13">
        <f t="shared" si="2"/>
        <v>90</v>
      </c>
      <c r="U38" s="13">
        <f t="shared" si="2"/>
        <v>180</v>
      </c>
      <c r="V38" s="12">
        <f t="shared" si="2"/>
        <v>19</v>
      </c>
      <c r="W38" s="13">
        <f t="shared" si="2"/>
        <v>45</v>
      </c>
      <c r="X38" s="13">
        <f t="shared" si="2"/>
        <v>120</v>
      </c>
      <c r="Y38" s="14">
        <f t="shared" si="2"/>
        <v>14</v>
      </c>
    </row>
    <row r="39" spans="1:25" ht="14.65" thickBot="1">
      <c r="A39" s="161">
        <v>32</v>
      </c>
      <c r="B39" s="45" t="s">
        <v>40</v>
      </c>
      <c r="C39" s="80">
        <v>60</v>
      </c>
      <c r="D39" s="81">
        <v>40</v>
      </c>
      <c r="E39" s="180">
        <v>4</v>
      </c>
      <c r="F39" s="139">
        <v>0</v>
      </c>
      <c r="G39" s="131" t="s">
        <v>17</v>
      </c>
      <c r="H39" s="405"/>
      <c r="I39" s="406"/>
      <c r="J39" s="407"/>
      <c r="K39" s="353"/>
      <c r="L39" s="354"/>
      <c r="M39" s="357"/>
      <c r="N39" s="78">
        <v>30</v>
      </c>
      <c r="O39" s="79">
        <v>30</v>
      </c>
      <c r="P39" s="179">
        <v>4</v>
      </c>
      <c r="Q39" s="408"/>
      <c r="R39" s="409"/>
      <c r="S39" s="410"/>
      <c r="T39" s="315"/>
      <c r="U39" s="316"/>
      <c r="V39" s="317"/>
      <c r="W39" s="353"/>
      <c r="X39" s="354"/>
      <c r="Y39" s="357"/>
    </row>
    <row r="40" spans="1:25" ht="14.65" thickBot="1">
      <c r="A40" s="161">
        <v>33</v>
      </c>
      <c r="B40" s="68" t="s">
        <v>32</v>
      </c>
      <c r="C40" s="80">
        <v>60</v>
      </c>
      <c r="D40" s="81">
        <v>40</v>
      </c>
      <c r="E40" s="180">
        <v>4</v>
      </c>
      <c r="F40" s="140">
        <v>0</v>
      </c>
      <c r="G40" s="131" t="s">
        <v>17</v>
      </c>
      <c r="H40" s="405"/>
      <c r="I40" s="406"/>
      <c r="J40" s="407"/>
      <c r="K40" s="347"/>
      <c r="L40" s="348"/>
      <c r="M40" s="349"/>
      <c r="N40" s="78">
        <v>30</v>
      </c>
      <c r="O40" s="79">
        <v>30</v>
      </c>
      <c r="P40" s="179">
        <v>4</v>
      </c>
      <c r="Q40" s="411"/>
      <c r="R40" s="412"/>
      <c r="S40" s="413"/>
      <c r="T40" s="318"/>
      <c r="U40" s="319"/>
      <c r="V40" s="320"/>
      <c r="W40" s="347"/>
      <c r="X40" s="348"/>
      <c r="Y40" s="349"/>
    </row>
    <row r="41" spans="1:25" ht="14.65" thickBot="1">
      <c r="A41" s="161">
        <v>34</v>
      </c>
      <c r="B41" s="67" t="s">
        <v>70</v>
      </c>
      <c r="C41" s="80">
        <v>60</v>
      </c>
      <c r="D41" s="81">
        <v>40</v>
      </c>
      <c r="E41" s="180">
        <v>4</v>
      </c>
      <c r="F41" s="140">
        <v>0</v>
      </c>
      <c r="G41" s="131" t="s">
        <v>17</v>
      </c>
      <c r="H41" s="405"/>
      <c r="I41" s="406"/>
      <c r="J41" s="407"/>
      <c r="K41" s="347"/>
      <c r="L41" s="348"/>
      <c r="M41" s="349"/>
      <c r="N41" s="344"/>
      <c r="O41" s="345"/>
      <c r="P41" s="346"/>
      <c r="Q41" s="78">
        <v>30</v>
      </c>
      <c r="R41" s="79">
        <v>30</v>
      </c>
      <c r="S41" s="179">
        <v>4</v>
      </c>
      <c r="T41" s="318"/>
      <c r="U41" s="319"/>
      <c r="V41" s="320"/>
      <c r="W41" s="347"/>
      <c r="X41" s="348"/>
      <c r="Y41" s="349"/>
    </row>
    <row r="42" spans="1:25" ht="14.65" thickBot="1">
      <c r="A42" s="161">
        <v>35</v>
      </c>
      <c r="B42" s="67" t="s">
        <v>61</v>
      </c>
      <c r="C42" s="80">
        <v>45</v>
      </c>
      <c r="D42" s="81">
        <v>30</v>
      </c>
      <c r="E42" s="180">
        <v>3</v>
      </c>
      <c r="F42" s="140">
        <v>0</v>
      </c>
      <c r="G42" s="131" t="s">
        <v>17</v>
      </c>
      <c r="H42" s="405"/>
      <c r="I42" s="406"/>
      <c r="J42" s="407"/>
      <c r="K42" s="347"/>
      <c r="L42" s="348"/>
      <c r="M42" s="349"/>
      <c r="N42" s="347"/>
      <c r="O42" s="348"/>
      <c r="P42" s="349"/>
      <c r="Q42" s="78">
        <v>30</v>
      </c>
      <c r="R42" s="79">
        <v>15</v>
      </c>
      <c r="S42" s="179">
        <v>3</v>
      </c>
      <c r="T42" s="318"/>
      <c r="U42" s="319"/>
      <c r="V42" s="320"/>
      <c r="W42" s="347"/>
      <c r="X42" s="348"/>
      <c r="Y42" s="349"/>
    </row>
    <row r="43" spans="1:25" ht="14.65" thickBot="1">
      <c r="A43" s="194">
        <v>36</v>
      </c>
      <c r="B43" s="67" t="s">
        <v>62</v>
      </c>
      <c r="C43" s="80">
        <v>45</v>
      </c>
      <c r="D43" s="81">
        <v>30</v>
      </c>
      <c r="E43" s="180">
        <v>3</v>
      </c>
      <c r="F43" s="140">
        <v>2</v>
      </c>
      <c r="G43" s="131" t="s">
        <v>17</v>
      </c>
      <c r="H43" s="405"/>
      <c r="I43" s="406"/>
      <c r="J43" s="407"/>
      <c r="K43" s="347"/>
      <c r="L43" s="348"/>
      <c r="M43" s="349"/>
      <c r="N43" s="347"/>
      <c r="O43" s="348"/>
      <c r="P43" s="349"/>
      <c r="Q43" s="78">
        <v>15</v>
      </c>
      <c r="R43" s="223">
        <v>30</v>
      </c>
      <c r="S43" s="179">
        <v>3</v>
      </c>
      <c r="T43" s="321"/>
      <c r="U43" s="322"/>
      <c r="V43" s="323"/>
      <c r="W43" s="347"/>
      <c r="X43" s="348"/>
      <c r="Y43" s="349"/>
    </row>
    <row r="44" spans="1:25" ht="14.65" thickBot="1">
      <c r="A44" s="144">
        <v>37</v>
      </c>
      <c r="B44" s="67" t="s">
        <v>71</v>
      </c>
      <c r="C44" s="80">
        <v>60</v>
      </c>
      <c r="D44" s="81">
        <v>40</v>
      </c>
      <c r="E44" s="180">
        <v>4</v>
      </c>
      <c r="F44" s="140">
        <v>0</v>
      </c>
      <c r="G44" s="131" t="s">
        <v>17</v>
      </c>
      <c r="H44" s="405"/>
      <c r="I44" s="406"/>
      <c r="J44" s="407"/>
      <c r="K44" s="347"/>
      <c r="L44" s="348"/>
      <c r="M44" s="349"/>
      <c r="N44" s="347"/>
      <c r="O44" s="348"/>
      <c r="P44" s="349"/>
      <c r="Q44" s="241"/>
      <c r="R44" s="242"/>
      <c r="S44" s="243"/>
      <c r="T44" s="78">
        <v>30</v>
      </c>
      <c r="U44" s="79">
        <v>30</v>
      </c>
      <c r="V44" s="179">
        <v>4</v>
      </c>
      <c r="W44" s="347"/>
      <c r="X44" s="348"/>
      <c r="Y44" s="349"/>
    </row>
    <row r="45" spans="1:25" ht="14.65" thickBot="1">
      <c r="A45" s="221">
        <v>38</v>
      </c>
      <c r="B45" s="67" t="s">
        <v>85</v>
      </c>
      <c r="C45" s="80">
        <v>60</v>
      </c>
      <c r="D45" s="81">
        <v>40</v>
      </c>
      <c r="E45" s="180">
        <v>4</v>
      </c>
      <c r="F45" s="140">
        <v>3</v>
      </c>
      <c r="G45" s="131" t="s">
        <v>17</v>
      </c>
      <c r="H45" s="405"/>
      <c r="I45" s="406"/>
      <c r="J45" s="407"/>
      <c r="K45" s="347"/>
      <c r="L45" s="348"/>
      <c r="M45" s="349"/>
      <c r="N45" s="347"/>
      <c r="O45" s="348"/>
      <c r="P45" s="349"/>
      <c r="Q45" s="244"/>
      <c r="R45" s="240"/>
      <c r="S45" s="245"/>
      <c r="T45" s="78">
        <v>15</v>
      </c>
      <c r="U45" s="223">
        <v>45</v>
      </c>
      <c r="V45" s="179">
        <v>4</v>
      </c>
      <c r="W45" s="347"/>
      <c r="X45" s="348"/>
      <c r="Y45" s="349"/>
    </row>
    <row r="46" spans="1:25" ht="14.65" thickBot="1">
      <c r="A46" s="221">
        <v>39</v>
      </c>
      <c r="B46" s="67" t="s">
        <v>63</v>
      </c>
      <c r="C46" s="80">
        <v>45</v>
      </c>
      <c r="D46" s="81">
        <v>30</v>
      </c>
      <c r="E46" s="180">
        <v>3</v>
      </c>
      <c r="F46" s="140">
        <v>2</v>
      </c>
      <c r="G46" s="131" t="s">
        <v>17</v>
      </c>
      <c r="H46" s="405"/>
      <c r="I46" s="406"/>
      <c r="J46" s="407"/>
      <c r="K46" s="347"/>
      <c r="L46" s="348"/>
      <c r="M46" s="349"/>
      <c r="N46" s="347"/>
      <c r="O46" s="348"/>
      <c r="P46" s="349"/>
      <c r="Q46" s="244"/>
      <c r="R46" s="240"/>
      <c r="S46" s="245"/>
      <c r="T46" s="78">
        <v>15</v>
      </c>
      <c r="U46" s="223">
        <v>30</v>
      </c>
      <c r="V46" s="179">
        <v>3</v>
      </c>
      <c r="W46" s="347"/>
      <c r="X46" s="348"/>
      <c r="Y46" s="349"/>
    </row>
    <row r="47" spans="1:25" ht="14.65" thickBot="1">
      <c r="A47" s="144">
        <v>40</v>
      </c>
      <c r="B47" s="67" t="s">
        <v>47</v>
      </c>
      <c r="C47" s="80">
        <v>45</v>
      </c>
      <c r="D47" s="81">
        <v>30</v>
      </c>
      <c r="E47" s="180">
        <v>3</v>
      </c>
      <c r="F47" s="140">
        <v>0</v>
      </c>
      <c r="G47" s="131" t="s">
        <v>17</v>
      </c>
      <c r="H47" s="405"/>
      <c r="I47" s="406"/>
      <c r="J47" s="407"/>
      <c r="K47" s="347"/>
      <c r="L47" s="348"/>
      <c r="M47" s="349"/>
      <c r="N47" s="347"/>
      <c r="O47" s="348"/>
      <c r="P47" s="349"/>
      <c r="Q47" s="244"/>
      <c r="R47" s="240"/>
      <c r="S47" s="245"/>
      <c r="T47" s="78">
        <v>30</v>
      </c>
      <c r="U47" s="79">
        <v>15</v>
      </c>
      <c r="V47" s="179">
        <v>3</v>
      </c>
      <c r="W47" s="355"/>
      <c r="X47" s="356"/>
      <c r="Y47" s="360"/>
    </row>
    <row r="48" spans="1:25" ht="14.65" thickBot="1">
      <c r="A48" s="221">
        <v>41</v>
      </c>
      <c r="B48" s="67" t="s">
        <v>49</v>
      </c>
      <c r="C48" s="80">
        <v>60</v>
      </c>
      <c r="D48" s="81">
        <v>40</v>
      </c>
      <c r="E48" s="180">
        <v>4</v>
      </c>
      <c r="F48" s="140">
        <v>3</v>
      </c>
      <c r="G48" s="131" t="s">
        <v>17</v>
      </c>
      <c r="H48" s="405"/>
      <c r="I48" s="406"/>
      <c r="J48" s="407"/>
      <c r="K48" s="347"/>
      <c r="L48" s="348"/>
      <c r="M48" s="349"/>
      <c r="N48" s="347"/>
      <c r="O48" s="348"/>
      <c r="P48" s="349"/>
      <c r="Q48" s="244"/>
      <c r="R48" s="240"/>
      <c r="S48" s="245"/>
      <c r="T48" s="344"/>
      <c r="U48" s="345"/>
      <c r="V48" s="346"/>
      <c r="W48" s="78">
        <v>15</v>
      </c>
      <c r="X48" s="223">
        <v>45</v>
      </c>
      <c r="Y48" s="179">
        <v>4</v>
      </c>
    </row>
    <row r="49" spans="1:25" ht="14.65" thickBot="1">
      <c r="A49" s="144">
        <v>42</v>
      </c>
      <c r="B49" s="67" t="s">
        <v>60</v>
      </c>
      <c r="C49" s="80">
        <v>45</v>
      </c>
      <c r="D49" s="81">
        <v>30</v>
      </c>
      <c r="E49" s="180">
        <v>3</v>
      </c>
      <c r="F49" s="140">
        <v>0</v>
      </c>
      <c r="G49" s="131" t="s">
        <v>17</v>
      </c>
      <c r="H49" s="405"/>
      <c r="I49" s="406"/>
      <c r="J49" s="407"/>
      <c r="K49" s="347"/>
      <c r="L49" s="348"/>
      <c r="M49" s="349"/>
      <c r="N49" s="347"/>
      <c r="O49" s="348"/>
      <c r="P49" s="349"/>
      <c r="Q49" s="244"/>
      <c r="R49" s="240"/>
      <c r="S49" s="245"/>
      <c r="T49" s="355"/>
      <c r="U49" s="356"/>
      <c r="V49" s="360"/>
      <c r="W49" s="78">
        <v>30</v>
      </c>
      <c r="X49" s="79">
        <v>15</v>
      </c>
      <c r="Y49" s="179">
        <v>3</v>
      </c>
    </row>
    <row r="50" spans="1:25" ht="43.15" thickBot="1">
      <c r="A50" s="144">
        <v>43</v>
      </c>
      <c r="B50" s="46" t="s">
        <v>18</v>
      </c>
      <c r="C50" s="73">
        <v>120</v>
      </c>
      <c r="D50" s="74">
        <v>180</v>
      </c>
      <c r="E50" s="181">
        <v>12</v>
      </c>
      <c r="F50" s="136">
        <v>0</v>
      </c>
      <c r="G50" s="132" t="s">
        <v>17</v>
      </c>
      <c r="H50" s="405"/>
      <c r="I50" s="406"/>
      <c r="J50" s="407"/>
      <c r="K50" s="350"/>
      <c r="L50" s="351"/>
      <c r="M50" s="352"/>
      <c r="N50" s="350"/>
      <c r="O50" s="351"/>
      <c r="P50" s="352"/>
      <c r="Q50" s="246"/>
      <c r="R50" s="247"/>
      <c r="S50" s="248"/>
      <c r="T50" s="249"/>
      <c r="U50" s="8">
        <v>60</v>
      </c>
      <c r="V50" s="171">
        <v>5</v>
      </c>
      <c r="W50" s="249"/>
      <c r="X50" s="8">
        <v>60</v>
      </c>
      <c r="Y50" s="171">
        <v>7</v>
      </c>
    </row>
    <row r="51" spans="1:25" ht="14.65" thickBot="1">
      <c r="A51" s="17" t="s">
        <v>16</v>
      </c>
      <c r="B51" s="63" t="s">
        <v>11</v>
      </c>
      <c r="C51" s="18">
        <v>0</v>
      </c>
      <c r="D51" s="19">
        <v>360</v>
      </c>
      <c r="E51" s="12">
        <v>12</v>
      </c>
      <c r="F51" s="84">
        <v>10</v>
      </c>
      <c r="G51" s="84" t="s">
        <v>17</v>
      </c>
      <c r="H51" s="167"/>
      <c r="I51" s="167"/>
      <c r="J51" s="168"/>
      <c r="K51" s="13"/>
      <c r="L51" s="13"/>
      <c r="M51" s="12"/>
      <c r="N51" s="13"/>
      <c r="O51" s="13"/>
      <c r="P51" s="12"/>
      <c r="Q51" s="13"/>
      <c r="R51" s="13"/>
      <c r="S51" s="14"/>
      <c r="T51" s="13"/>
      <c r="U51" s="13"/>
      <c r="V51" s="12"/>
      <c r="W51" s="13"/>
      <c r="X51" s="13"/>
      <c r="Y51" s="14">
        <v>12</v>
      </c>
    </row>
    <row r="52" spans="1:25" ht="14.65" thickBot="1">
      <c r="A52" s="414"/>
      <c r="B52" s="312" t="s">
        <v>14</v>
      </c>
      <c r="C52" s="422">
        <f>SUM(C6,C13,C38)</f>
        <v>2310</v>
      </c>
      <c r="D52" s="332">
        <f>SUM(D51,D38,D13,D6)</f>
        <v>2275</v>
      </c>
      <c r="E52" s="420">
        <f>SUM(E6,E13,E38,E51)</f>
        <v>180</v>
      </c>
      <c r="F52" s="166">
        <f>SUM(F6,F13,F38,F51)</f>
        <v>65</v>
      </c>
      <c r="G52" s="337" t="s">
        <v>136</v>
      </c>
      <c r="H52" s="33">
        <f>SUM(H6,H13,H38)</f>
        <v>165</v>
      </c>
      <c r="I52" s="33">
        <f>SUM(I13,I38,I6)</f>
        <v>225</v>
      </c>
      <c r="J52" s="182">
        <f>SUM(J6,J13,J38,J51)</f>
        <v>30</v>
      </c>
      <c r="K52" s="35">
        <f>SUM(K38,K13,K6)</f>
        <v>165</v>
      </c>
      <c r="L52" s="35">
        <f>SUM(L38,L13,L6)</f>
        <v>225</v>
      </c>
      <c r="M52" s="182">
        <f>SUM(M6,M13,M38,M51)</f>
        <v>30</v>
      </c>
      <c r="N52" s="33">
        <f>SUM(N38,N13,N6)</f>
        <v>180</v>
      </c>
      <c r="O52" s="33">
        <f>SUM(O38,O13,O6)</f>
        <v>240</v>
      </c>
      <c r="P52" s="182">
        <f>SUM(P6,P13,P38,P51)</f>
        <v>30</v>
      </c>
      <c r="Q52" s="33">
        <f>SUM(Q38,Q13,Q6)</f>
        <v>165</v>
      </c>
      <c r="R52" s="33">
        <f>SUM(R38,R13,R6)</f>
        <v>255</v>
      </c>
      <c r="S52" s="183">
        <f>SUM(S6,S13,S38,S51)</f>
        <v>30</v>
      </c>
      <c r="T52" s="33">
        <f>SUM(T38,T13,T6)</f>
        <v>120</v>
      </c>
      <c r="U52" s="33">
        <f>SUM(U38,U13,U6)</f>
        <v>315</v>
      </c>
      <c r="V52" s="182">
        <f>SUM(V6,V13,V38,V51)</f>
        <v>30</v>
      </c>
      <c r="W52" s="33">
        <f>SUM(W38,W13,W6)</f>
        <v>75</v>
      </c>
      <c r="X52" s="33">
        <f>SUM(X38,X13,X6)</f>
        <v>150</v>
      </c>
      <c r="Y52" s="183">
        <f>SUM(Y6,Y13,Y38,Y51)</f>
        <v>30</v>
      </c>
    </row>
    <row r="53" spans="1:25" ht="26.65" thickBot="1">
      <c r="A53" s="415"/>
      <c r="B53" s="314"/>
      <c r="C53" s="423"/>
      <c r="D53" s="333"/>
      <c r="E53" s="421"/>
      <c r="F53" s="165">
        <f>SUM(E19:E21,E24:E26,E28:E30,E32:E37,E43,E45,E46,E48,E51)</f>
        <v>91</v>
      </c>
      <c r="G53" s="338"/>
      <c r="H53" s="339">
        <f>SUM(H52:I52)</f>
        <v>390</v>
      </c>
      <c r="I53" s="340"/>
      <c r="J53" s="220" t="s">
        <v>128</v>
      </c>
      <c r="K53" s="342">
        <f>H53</f>
        <v>390</v>
      </c>
      <c r="L53" s="343"/>
      <c r="M53" s="220" t="s">
        <v>130</v>
      </c>
      <c r="N53" s="339">
        <f>SUM(N52:O52)</f>
        <v>420</v>
      </c>
      <c r="O53" s="340"/>
      <c r="P53" s="220" t="s">
        <v>131</v>
      </c>
      <c r="Q53" s="339">
        <f>SUM(Q52:R52)</f>
        <v>420</v>
      </c>
      <c r="R53" s="340"/>
      <c r="S53" s="220" t="s">
        <v>132</v>
      </c>
      <c r="T53" s="339">
        <f>SUM(T52:U52)</f>
        <v>435</v>
      </c>
      <c r="U53" s="340"/>
      <c r="V53" s="220" t="s">
        <v>123</v>
      </c>
      <c r="W53" s="339">
        <f>SUM(W52:X52)</f>
        <v>225</v>
      </c>
      <c r="X53" s="340"/>
      <c r="Y53" s="220" t="s">
        <v>135</v>
      </c>
    </row>
    <row r="54" spans="1:25" ht="14.65" thickBot="1">
      <c r="A54" s="415"/>
      <c r="B54" s="63" t="s">
        <v>14</v>
      </c>
      <c r="C54" s="370">
        <f>SUM(C52,D52)</f>
        <v>4585</v>
      </c>
      <c r="D54" s="371"/>
      <c r="G54" s="99"/>
      <c r="H54" s="100"/>
      <c r="I54" s="341"/>
      <c r="J54" s="341"/>
      <c r="K54" s="100"/>
      <c r="L54" s="341"/>
      <c r="M54" s="341"/>
      <c r="N54" s="100"/>
      <c r="O54" s="341"/>
      <c r="P54" s="341"/>
      <c r="Q54" s="100"/>
      <c r="R54" s="341"/>
      <c r="S54" s="341"/>
      <c r="T54" s="100"/>
      <c r="U54" s="341"/>
      <c r="V54" s="341"/>
      <c r="W54" s="100"/>
      <c r="X54" s="341"/>
      <c r="Y54" s="341"/>
    </row>
    <row r="55" spans="1:25" ht="37.799999999999997" customHeight="1" thickBot="1">
      <c r="A55" s="416"/>
      <c r="B55" s="103"/>
      <c r="C55" s="104"/>
      <c r="D55" s="104"/>
      <c r="E55" s="93"/>
      <c r="F55" s="93"/>
      <c r="G55" s="93"/>
      <c r="H55" s="93"/>
      <c r="I55" s="93"/>
    </row>
    <row r="56" spans="1:25" ht="28.9" thickBot="1">
      <c r="A56" s="1" t="s">
        <v>22</v>
      </c>
      <c r="B56" s="58" t="s">
        <v>91</v>
      </c>
      <c r="C56" s="12">
        <f>SUM(C57:C68)</f>
        <v>705</v>
      </c>
      <c r="D56" s="11">
        <f>SUM(D57:D68)</f>
        <v>545</v>
      </c>
      <c r="E56" s="12">
        <f>SUM(E57:E68)</f>
        <v>51</v>
      </c>
      <c r="F56" s="12">
        <f>SUM(F57:F68)</f>
        <v>10</v>
      </c>
      <c r="G56" s="13"/>
      <c r="H56" s="13">
        <f>SUM(H57:H68)</f>
        <v>0</v>
      </c>
      <c r="I56" s="13">
        <f>SUM(I57:I68)</f>
        <v>0</v>
      </c>
      <c r="J56" s="12">
        <f>SUM(J65:J68)</f>
        <v>0</v>
      </c>
      <c r="K56" s="13">
        <f t="shared" ref="K56:Y56" si="3">SUM(K57:K68)</f>
        <v>0</v>
      </c>
      <c r="L56" s="13">
        <f t="shared" si="3"/>
        <v>0</v>
      </c>
      <c r="M56" s="12">
        <f t="shared" si="3"/>
        <v>0</v>
      </c>
      <c r="N56" s="13">
        <f t="shared" si="3"/>
        <v>60</v>
      </c>
      <c r="O56" s="13">
        <f t="shared" si="3"/>
        <v>60</v>
      </c>
      <c r="P56" s="12">
        <f t="shared" si="3"/>
        <v>8</v>
      </c>
      <c r="Q56" s="13">
        <f t="shared" si="3"/>
        <v>75</v>
      </c>
      <c r="R56" s="13">
        <f t="shared" si="3"/>
        <v>75</v>
      </c>
      <c r="S56" s="12">
        <f t="shared" si="3"/>
        <v>10</v>
      </c>
      <c r="T56" s="13">
        <f t="shared" si="3"/>
        <v>105</v>
      </c>
      <c r="U56" s="13">
        <f t="shared" si="3"/>
        <v>165</v>
      </c>
      <c r="V56" s="12">
        <f t="shared" si="3"/>
        <v>19</v>
      </c>
      <c r="W56" s="13">
        <f t="shared" si="3"/>
        <v>30</v>
      </c>
      <c r="X56" s="13">
        <f t="shared" si="3"/>
        <v>135</v>
      </c>
      <c r="Y56" s="14">
        <f t="shared" si="3"/>
        <v>14</v>
      </c>
    </row>
    <row r="57" spans="1:25" ht="14.25">
      <c r="A57" s="161">
        <v>32</v>
      </c>
      <c r="B57" s="44" t="s">
        <v>96</v>
      </c>
      <c r="C57" s="80">
        <v>60</v>
      </c>
      <c r="D57" s="81">
        <v>40</v>
      </c>
      <c r="E57" s="180">
        <v>4</v>
      </c>
      <c r="F57" s="139">
        <v>0</v>
      </c>
      <c r="G57" s="121" t="s">
        <v>17</v>
      </c>
      <c r="H57" s="353"/>
      <c r="I57" s="354"/>
      <c r="J57" s="357"/>
      <c r="K57" s="353"/>
      <c r="L57" s="354"/>
      <c r="M57" s="357"/>
      <c r="N57" s="78">
        <v>30</v>
      </c>
      <c r="O57" s="79">
        <v>30</v>
      </c>
      <c r="P57" s="179">
        <v>4</v>
      </c>
      <c r="Q57" s="353"/>
      <c r="R57" s="354"/>
      <c r="S57" s="357"/>
      <c r="T57" s="315"/>
      <c r="U57" s="316"/>
      <c r="V57" s="317"/>
      <c r="W57" s="353"/>
      <c r="X57" s="354"/>
      <c r="Y57" s="354"/>
    </row>
    <row r="58" spans="1:25" ht="14.25">
      <c r="A58" s="161">
        <v>33</v>
      </c>
      <c r="B58" s="66" t="s">
        <v>95</v>
      </c>
      <c r="C58" s="80">
        <v>60</v>
      </c>
      <c r="D58" s="81">
        <v>40</v>
      </c>
      <c r="E58" s="180">
        <v>4</v>
      </c>
      <c r="F58" s="140">
        <v>0</v>
      </c>
      <c r="G58" s="121" t="s">
        <v>17</v>
      </c>
      <c r="H58" s="347"/>
      <c r="I58" s="348"/>
      <c r="J58" s="349"/>
      <c r="K58" s="347"/>
      <c r="L58" s="348"/>
      <c r="M58" s="349"/>
      <c r="N58" s="78">
        <v>30</v>
      </c>
      <c r="O58" s="79">
        <v>30</v>
      </c>
      <c r="P58" s="179">
        <v>4</v>
      </c>
      <c r="Q58" s="355"/>
      <c r="R58" s="356"/>
      <c r="S58" s="360"/>
      <c r="T58" s="318"/>
      <c r="U58" s="319"/>
      <c r="V58" s="320"/>
      <c r="W58" s="347"/>
      <c r="X58" s="348"/>
      <c r="Y58" s="348"/>
    </row>
    <row r="59" spans="1:25" ht="14.25">
      <c r="A59" s="161">
        <v>34</v>
      </c>
      <c r="B59" s="45" t="s">
        <v>92</v>
      </c>
      <c r="C59" s="80">
        <v>60</v>
      </c>
      <c r="D59" s="81">
        <v>40</v>
      </c>
      <c r="E59" s="180">
        <v>4</v>
      </c>
      <c r="F59" s="140">
        <v>0</v>
      </c>
      <c r="G59" s="121" t="s">
        <v>17</v>
      </c>
      <c r="H59" s="347"/>
      <c r="I59" s="348"/>
      <c r="J59" s="349"/>
      <c r="K59" s="347"/>
      <c r="L59" s="348"/>
      <c r="M59" s="349"/>
      <c r="N59" s="344"/>
      <c r="O59" s="345"/>
      <c r="P59" s="346"/>
      <c r="Q59" s="78">
        <v>30</v>
      </c>
      <c r="R59" s="79">
        <v>30</v>
      </c>
      <c r="S59" s="179">
        <v>4</v>
      </c>
      <c r="T59" s="318"/>
      <c r="U59" s="319"/>
      <c r="V59" s="320"/>
      <c r="W59" s="347"/>
      <c r="X59" s="348"/>
      <c r="Y59" s="348"/>
    </row>
    <row r="60" spans="1:25" ht="14.25">
      <c r="A60" s="161">
        <v>35</v>
      </c>
      <c r="B60" s="45" t="s">
        <v>101</v>
      </c>
      <c r="C60" s="80">
        <v>45</v>
      </c>
      <c r="D60" s="81">
        <v>30</v>
      </c>
      <c r="E60" s="180">
        <v>3</v>
      </c>
      <c r="F60" s="140">
        <v>0</v>
      </c>
      <c r="G60" s="121" t="s">
        <v>17</v>
      </c>
      <c r="H60" s="347"/>
      <c r="I60" s="348"/>
      <c r="J60" s="349"/>
      <c r="K60" s="347"/>
      <c r="L60" s="348"/>
      <c r="M60" s="349"/>
      <c r="N60" s="347"/>
      <c r="O60" s="348"/>
      <c r="P60" s="349"/>
      <c r="Q60" s="78">
        <v>30</v>
      </c>
      <c r="R60" s="79">
        <v>15</v>
      </c>
      <c r="S60" s="179">
        <v>3</v>
      </c>
      <c r="T60" s="318"/>
      <c r="U60" s="319"/>
      <c r="V60" s="320"/>
      <c r="W60" s="347"/>
      <c r="X60" s="348"/>
      <c r="Y60" s="348"/>
    </row>
    <row r="61" spans="1:25" ht="14.25">
      <c r="A61" s="194">
        <v>36</v>
      </c>
      <c r="B61" s="45" t="s">
        <v>97</v>
      </c>
      <c r="C61" s="80">
        <v>45</v>
      </c>
      <c r="D61" s="81">
        <v>30</v>
      </c>
      <c r="E61" s="180">
        <v>3</v>
      </c>
      <c r="F61" s="140">
        <v>2</v>
      </c>
      <c r="G61" s="121" t="s">
        <v>17</v>
      </c>
      <c r="H61" s="347"/>
      <c r="I61" s="348"/>
      <c r="J61" s="349"/>
      <c r="K61" s="347"/>
      <c r="L61" s="348"/>
      <c r="M61" s="349"/>
      <c r="N61" s="347"/>
      <c r="O61" s="348"/>
      <c r="P61" s="349"/>
      <c r="Q61" s="78">
        <v>15</v>
      </c>
      <c r="R61" s="223">
        <v>30</v>
      </c>
      <c r="S61" s="179">
        <v>3</v>
      </c>
      <c r="T61" s="321"/>
      <c r="U61" s="322"/>
      <c r="V61" s="323"/>
      <c r="W61" s="347"/>
      <c r="X61" s="348"/>
      <c r="Y61" s="348"/>
    </row>
    <row r="62" spans="1:25" ht="14.25">
      <c r="A62" s="144">
        <v>37</v>
      </c>
      <c r="B62" s="45" t="s">
        <v>103</v>
      </c>
      <c r="C62" s="76">
        <v>60</v>
      </c>
      <c r="D62" s="77">
        <v>40</v>
      </c>
      <c r="E62" s="175">
        <v>4</v>
      </c>
      <c r="F62" s="137">
        <v>0</v>
      </c>
      <c r="G62" s="121" t="s">
        <v>17</v>
      </c>
      <c r="H62" s="347"/>
      <c r="I62" s="348"/>
      <c r="J62" s="349"/>
      <c r="K62" s="347"/>
      <c r="L62" s="348"/>
      <c r="M62" s="349"/>
      <c r="N62" s="347"/>
      <c r="O62" s="348"/>
      <c r="P62" s="349"/>
      <c r="Q62" s="344"/>
      <c r="R62" s="345"/>
      <c r="S62" s="346"/>
      <c r="T62" s="78">
        <v>30</v>
      </c>
      <c r="U62" s="79">
        <v>30</v>
      </c>
      <c r="V62" s="179">
        <v>4</v>
      </c>
      <c r="W62" s="347"/>
      <c r="X62" s="348"/>
      <c r="Y62" s="348"/>
    </row>
    <row r="63" spans="1:25" ht="14.25">
      <c r="A63" s="221">
        <v>38</v>
      </c>
      <c r="B63" s="45" t="s">
        <v>99</v>
      </c>
      <c r="C63" s="76">
        <v>60</v>
      </c>
      <c r="D63" s="77">
        <v>40</v>
      </c>
      <c r="E63" s="175">
        <v>4</v>
      </c>
      <c r="F63" s="137">
        <v>3</v>
      </c>
      <c r="G63" s="121" t="s">
        <v>17</v>
      </c>
      <c r="H63" s="347"/>
      <c r="I63" s="348"/>
      <c r="J63" s="349"/>
      <c r="K63" s="347"/>
      <c r="L63" s="348"/>
      <c r="M63" s="349"/>
      <c r="N63" s="347"/>
      <c r="O63" s="348"/>
      <c r="P63" s="349"/>
      <c r="Q63" s="347"/>
      <c r="R63" s="348"/>
      <c r="S63" s="349"/>
      <c r="T63" s="78">
        <v>15</v>
      </c>
      <c r="U63" s="223">
        <v>45</v>
      </c>
      <c r="V63" s="179">
        <v>4</v>
      </c>
      <c r="W63" s="347"/>
      <c r="X63" s="348"/>
      <c r="Y63" s="348"/>
    </row>
    <row r="64" spans="1:25" ht="14.25">
      <c r="A64" s="144">
        <v>39</v>
      </c>
      <c r="B64" s="45" t="s">
        <v>100</v>
      </c>
      <c r="C64" s="80">
        <v>45</v>
      </c>
      <c r="D64" s="81">
        <v>30</v>
      </c>
      <c r="E64" s="180">
        <v>3</v>
      </c>
      <c r="F64" s="140">
        <v>0</v>
      </c>
      <c r="G64" s="121" t="s">
        <v>17</v>
      </c>
      <c r="H64" s="347"/>
      <c r="I64" s="348"/>
      <c r="J64" s="349"/>
      <c r="K64" s="347"/>
      <c r="L64" s="348"/>
      <c r="M64" s="349"/>
      <c r="N64" s="347"/>
      <c r="O64" s="348"/>
      <c r="P64" s="349"/>
      <c r="Q64" s="347"/>
      <c r="R64" s="348"/>
      <c r="S64" s="349"/>
      <c r="T64" s="78">
        <v>30</v>
      </c>
      <c r="U64" s="79">
        <v>15</v>
      </c>
      <c r="V64" s="179">
        <v>3</v>
      </c>
      <c r="W64" s="347"/>
      <c r="X64" s="348"/>
      <c r="Y64" s="348"/>
    </row>
    <row r="65" spans="1:26" ht="14.25">
      <c r="A65" s="144">
        <v>40</v>
      </c>
      <c r="B65" s="45" t="s">
        <v>98</v>
      </c>
      <c r="C65" s="80">
        <v>45</v>
      </c>
      <c r="D65" s="81">
        <v>30</v>
      </c>
      <c r="E65" s="180">
        <v>3</v>
      </c>
      <c r="F65" s="140">
        <v>0</v>
      </c>
      <c r="G65" s="121" t="s">
        <v>17</v>
      </c>
      <c r="H65" s="347"/>
      <c r="I65" s="348"/>
      <c r="J65" s="349"/>
      <c r="K65" s="347"/>
      <c r="L65" s="348"/>
      <c r="M65" s="349"/>
      <c r="N65" s="347"/>
      <c r="O65" s="348"/>
      <c r="P65" s="349"/>
      <c r="Q65" s="347"/>
      <c r="R65" s="348"/>
      <c r="S65" s="349"/>
      <c r="T65" s="78">
        <v>30</v>
      </c>
      <c r="U65" s="79">
        <v>15</v>
      </c>
      <c r="V65" s="179">
        <v>3</v>
      </c>
      <c r="W65" s="355"/>
      <c r="X65" s="356"/>
      <c r="Y65" s="356"/>
    </row>
    <row r="66" spans="1:26" ht="14.25">
      <c r="A66" s="221">
        <v>41</v>
      </c>
      <c r="B66" s="45" t="s">
        <v>93</v>
      </c>
      <c r="C66" s="80">
        <v>60</v>
      </c>
      <c r="D66" s="81">
        <v>15</v>
      </c>
      <c r="E66" s="180">
        <v>4</v>
      </c>
      <c r="F66" s="140">
        <v>3</v>
      </c>
      <c r="G66" s="121" t="s">
        <v>17</v>
      </c>
      <c r="H66" s="347"/>
      <c r="I66" s="348"/>
      <c r="J66" s="349"/>
      <c r="K66" s="347"/>
      <c r="L66" s="348"/>
      <c r="M66" s="349"/>
      <c r="N66" s="347"/>
      <c r="O66" s="348"/>
      <c r="P66" s="349"/>
      <c r="Q66" s="347"/>
      <c r="R66" s="348"/>
      <c r="S66" s="349"/>
      <c r="T66" s="224"/>
      <c r="U66" s="225"/>
      <c r="V66" s="226"/>
      <c r="W66" s="78">
        <v>15</v>
      </c>
      <c r="X66" s="223">
        <v>45</v>
      </c>
      <c r="Y66" s="179">
        <v>4</v>
      </c>
    </row>
    <row r="67" spans="1:26" ht="14.25">
      <c r="A67" s="221">
        <v>42</v>
      </c>
      <c r="B67" s="66" t="s">
        <v>94</v>
      </c>
      <c r="C67" s="80">
        <v>45</v>
      </c>
      <c r="D67" s="81">
        <v>30</v>
      </c>
      <c r="E67" s="180">
        <v>3</v>
      </c>
      <c r="F67" s="140">
        <v>2</v>
      </c>
      <c r="G67" s="121" t="s">
        <v>17</v>
      </c>
      <c r="H67" s="347"/>
      <c r="I67" s="348"/>
      <c r="J67" s="349"/>
      <c r="K67" s="347"/>
      <c r="L67" s="348"/>
      <c r="M67" s="349"/>
      <c r="N67" s="347"/>
      <c r="O67" s="348"/>
      <c r="P67" s="349"/>
      <c r="Q67" s="347"/>
      <c r="R67" s="348"/>
      <c r="S67" s="349"/>
      <c r="T67" s="251"/>
      <c r="U67" s="252"/>
      <c r="V67" s="253"/>
      <c r="W67" s="78">
        <v>15</v>
      </c>
      <c r="X67" s="223">
        <v>30</v>
      </c>
      <c r="Y67" s="179">
        <v>3</v>
      </c>
    </row>
    <row r="68" spans="1:26" ht="43.15" thickBot="1">
      <c r="A68" s="144">
        <v>43</v>
      </c>
      <c r="B68" s="64" t="s">
        <v>18</v>
      </c>
      <c r="C68" s="73">
        <v>120</v>
      </c>
      <c r="D68" s="74">
        <v>180</v>
      </c>
      <c r="E68" s="181">
        <v>12</v>
      </c>
      <c r="F68" s="136">
        <v>0</v>
      </c>
      <c r="G68" s="122" t="s">
        <v>17</v>
      </c>
      <c r="H68" s="350"/>
      <c r="I68" s="351"/>
      <c r="J68" s="352"/>
      <c r="K68" s="350"/>
      <c r="L68" s="351"/>
      <c r="M68" s="352"/>
      <c r="N68" s="350"/>
      <c r="O68" s="351"/>
      <c r="P68" s="352"/>
      <c r="Q68" s="350"/>
      <c r="R68" s="351"/>
      <c r="S68" s="352"/>
      <c r="T68" s="249"/>
      <c r="U68" s="8">
        <v>60</v>
      </c>
      <c r="V68" s="171">
        <v>5</v>
      </c>
      <c r="W68" s="250"/>
      <c r="X68" s="92">
        <v>60</v>
      </c>
      <c r="Y68" s="184">
        <v>7</v>
      </c>
    </row>
    <row r="69" spans="1:26" ht="14.65" thickBot="1">
      <c r="A69" s="17" t="s">
        <v>16</v>
      </c>
      <c r="B69" s="63" t="s">
        <v>11</v>
      </c>
      <c r="C69" s="18">
        <v>0</v>
      </c>
      <c r="D69" s="19">
        <v>360</v>
      </c>
      <c r="E69" s="12">
        <v>12</v>
      </c>
      <c r="F69" s="84">
        <v>10</v>
      </c>
      <c r="G69" s="84" t="s">
        <v>17</v>
      </c>
      <c r="H69" s="13"/>
      <c r="I69" s="13"/>
      <c r="J69" s="12"/>
      <c r="K69" s="13"/>
      <c r="L69" s="13"/>
      <c r="M69" s="12"/>
      <c r="N69" s="13"/>
      <c r="O69" s="13"/>
      <c r="P69" s="12"/>
      <c r="Q69" s="13"/>
      <c r="R69" s="13"/>
      <c r="S69" s="14"/>
      <c r="T69" s="13"/>
      <c r="U69" s="13"/>
      <c r="V69" s="12"/>
      <c r="W69" s="13"/>
      <c r="X69" s="13"/>
      <c r="Y69" s="14">
        <v>12</v>
      </c>
    </row>
    <row r="70" spans="1:26" ht="14.65" thickBot="1">
      <c r="A70" s="417"/>
      <c r="B70" s="312" t="s">
        <v>14</v>
      </c>
      <c r="C70" s="330">
        <f>SUM(C6,C13,C56)</f>
        <v>2310</v>
      </c>
      <c r="D70" s="332">
        <f>SUM(D6,D13,D56,D69)</f>
        <v>2250</v>
      </c>
      <c r="E70" s="372">
        <f>SUM(J70,M70,P70,S70,V70,Y70)</f>
        <v>180</v>
      </c>
      <c r="F70" s="166">
        <f>SUM(F6,F13,F56,F69)</f>
        <v>65</v>
      </c>
      <c r="G70" s="337" t="s">
        <v>136</v>
      </c>
      <c r="H70" s="39">
        <f>SUM(H6,H13,H56)</f>
        <v>165</v>
      </c>
      <c r="I70" s="39">
        <f>SUM(I6,I13,I56)</f>
        <v>225</v>
      </c>
      <c r="J70" s="182">
        <f>SUM(J6,J13,J56,J69)</f>
        <v>30</v>
      </c>
      <c r="K70" s="39">
        <f>SUM(K6,K13,K56)</f>
        <v>165</v>
      </c>
      <c r="L70" s="39">
        <f>SUM(L6,L13,L56)</f>
        <v>225</v>
      </c>
      <c r="M70" s="182">
        <f>SUM(M6,M13,M56,M69)</f>
        <v>30</v>
      </c>
      <c r="N70" s="39">
        <f>SUM(N6,N13,N56)</f>
        <v>180</v>
      </c>
      <c r="O70" s="39">
        <f>SUM(O6,O13,O56)</f>
        <v>240</v>
      </c>
      <c r="P70" s="182">
        <f>SUM(P6,P13,P56,P69)</f>
        <v>30</v>
      </c>
      <c r="Q70" s="39">
        <f>SUM(Q6,Q13,Q56)</f>
        <v>165</v>
      </c>
      <c r="R70" s="39">
        <f>SUM(R6,R13,R56)</f>
        <v>255</v>
      </c>
      <c r="S70" s="182">
        <f>SUM(S6,S13,S56,S69)</f>
        <v>30</v>
      </c>
      <c r="T70" s="39">
        <f>SUM(T6,T13,T56)</f>
        <v>135</v>
      </c>
      <c r="U70" s="39">
        <f>SUM(U$6,U$13,U56)</f>
        <v>300</v>
      </c>
      <c r="V70" s="182">
        <f>SUM(V6,V13,V56,V69)</f>
        <v>30</v>
      </c>
      <c r="W70" s="33">
        <f>SUM(W56,W6,W13)</f>
        <v>60</v>
      </c>
      <c r="X70" s="33">
        <f>SUM(X56,X6,X13)</f>
        <v>165</v>
      </c>
      <c r="Y70" s="183">
        <f>SUM(Y69,Y56,Y6,Y13)</f>
        <v>30</v>
      </c>
    </row>
    <row r="71" spans="1:26" ht="26.65" thickBot="1">
      <c r="A71" s="418"/>
      <c r="B71" s="313"/>
      <c r="C71" s="331"/>
      <c r="D71" s="333"/>
      <c r="E71" s="373"/>
      <c r="F71" s="165">
        <f>SUM(E19:E21,E24:E26,E28:E30,E32:E37,E61,E63,E66,E67,E69)</f>
        <v>91</v>
      </c>
      <c r="G71" s="338"/>
      <c r="H71" s="339">
        <f>SUM(H70:I70)</f>
        <v>390</v>
      </c>
      <c r="I71" s="340"/>
      <c r="J71" s="220" t="s">
        <v>128</v>
      </c>
      <c r="K71" s="342">
        <f>SUM(K70:L70)</f>
        <v>390</v>
      </c>
      <c r="L71" s="343"/>
      <c r="M71" s="220" t="s">
        <v>130</v>
      </c>
      <c r="N71" s="339">
        <f>SUM(N70:O70)</f>
        <v>420</v>
      </c>
      <c r="O71" s="340"/>
      <c r="P71" s="220" t="s">
        <v>131</v>
      </c>
      <c r="Q71" s="339">
        <f>SUM(Q70:R70)</f>
        <v>420</v>
      </c>
      <c r="R71" s="340"/>
      <c r="S71" s="220" t="s">
        <v>132</v>
      </c>
      <c r="T71" s="339">
        <f>SUM(T70:U70)</f>
        <v>435</v>
      </c>
      <c r="U71" s="340"/>
      <c r="V71" s="220" t="s">
        <v>123</v>
      </c>
      <c r="W71" s="339">
        <f>SUM(W70:X70)</f>
        <v>225</v>
      </c>
      <c r="X71" s="340"/>
      <c r="Y71" s="220" t="s">
        <v>135</v>
      </c>
    </row>
    <row r="72" spans="1:26" ht="14.65" thickBot="1">
      <c r="A72" s="418"/>
      <c r="B72" s="314"/>
      <c r="C72" s="371">
        <f>SUM(C70:D70)</f>
        <v>4560</v>
      </c>
      <c r="D72" s="371"/>
      <c r="G72" s="99"/>
      <c r="H72" s="100"/>
      <c r="I72" s="341"/>
      <c r="J72" s="341"/>
      <c r="K72" s="100"/>
      <c r="L72" s="341"/>
      <c r="M72" s="341"/>
      <c r="N72" s="100"/>
      <c r="O72" s="341"/>
      <c r="P72" s="341"/>
      <c r="Q72" s="100"/>
      <c r="R72" s="341"/>
      <c r="S72" s="341"/>
      <c r="T72" s="100"/>
      <c r="U72" s="341"/>
      <c r="V72" s="341"/>
      <c r="W72" s="100"/>
      <c r="X72" s="341"/>
      <c r="Y72" s="341"/>
      <c r="Z72" s="101"/>
    </row>
    <row r="73" spans="1:26" ht="35.450000000000003" customHeight="1" thickBot="1">
      <c r="A73" s="419"/>
      <c r="B73" s="65"/>
      <c r="C73" s="93"/>
      <c r="D73" s="93"/>
      <c r="E73" s="93"/>
      <c r="F73" s="93"/>
      <c r="G73" s="93"/>
      <c r="H73" s="93"/>
      <c r="I73" s="93"/>
    </row>
    <row r="74" spans="1:26" ht="28.9" thickBot="1">
      <c r="A74" s="1" t="s">
        <v>57</v>
      </c>
      <c r="B74" s="58" t="s">
        <v>83</v>
      </c>
      <c r="C74" s="12">
        <f>SUM(C75:C86)</f>
        <v>705</v>
      </c>
      <c r="D74" s="11">
        <f>SUM(D75:D86)</f>
        <v>545</v>
      </c>
      <c r="E74" s="12">
        <f>SUM(E75:E86)</f>
        <v>51</v>
      </c>
      <c r="F74" s="12">
        <f>SUM(F75:F86)</f>
        <v>10</v>
      </c>
      <c r="G74" s="13"/>
      <c r="H74" s="13">
        <f>SUM(H75:H86)</f>
        <v>0</v>
      </c>
      <c r="I74" s="13">
        <f>SUM(I75:I86)</f>
        <v>0</v>
      </c>
      <c r="J74" s="12">
        <f>SUM(J76:J86)</f>
        <v>0</v>
      </c>
      <c r="K74" s="13">
        <f t="shared" ref="K74:Y74" si="4">SUM(K75:K86)</f>
        <v>0</v>
      </c>
      <c r="L74" s="13">
        <f t="shared" si="4"/>
        <v>0</v>
      </c>
      <c r="M74" s="12">
        <f t="shared" si="4"/>
        <v>0</v>
      </c>
      <c r="N74" s="13">
        <f t="shared" si="4"/>
        <v>60</v>
      </c>
      <c r="O74" s="13">
        <f t="shared" si="4"/>
        <v>60</v>
      </c>
      <c r="P74" s="12">
        <f t="shared" si="4"/>
        <v>8</v>
      </c>
      <c r="Q74" s="13">
        <f t="shared" si="4"/>
        <v>75</v>
      </c>
      <c r="R74" s="13">
        <f t="shared" si="4"/>
        <v>75</v>
      </c>
      <c r="S74" s="12">
        <f t="shared" si="4"/>
        <v>10</v>
      </c>
      <c r="T74" s="13">
        <f t="shared" si="4"/>
        <v>90</v>
      </c>
      <c r="U74" s="13">
        <f t="shared" si="4"/>
        <v>180</v>
      </c>
      <c r="V74" s="12">
        <f t="shared" si="4"/>
        <v>19</v>
      </c>
      <c r="W74" s="13">
        <f t="shared" si="4"/>
        <v>45</v>
      </c>
      <c r="X74" s="13">
        <f t="shared" si="4"/>
        <v>120</v>
      </c>
      <c r="Y74" s="14">
        <f t="shared" si="4"/>
        <v>14</v>
      </c>
    </row>
    <row r="75" spans="1:26" ht="14.25">
      <c r="A75" s="161">
        <v>32</v>
      </c>
      <c r="B75" s="44" t="s">
        <v>86</v>
      </c>
      <c r="C75" s="80">
        <v>60</v>
      </c>
      <c r="D75" s="81">
        <v>40</v>
      </c>
      <c r="E75" s="180">
        <v>4</v>
      </c>
      <c r="F75" s="139">
        <v>0</v>
      </c>
      <c r="G75" s="121" t="s">
        <v>17</v>
      </c>
      <c r="H75" s="353"/>
      <c r="I75" s="354"/>
      <c r="J75" s="357"/>
      <c r="K75" s="374"/>
      <c r="L75" s="375"/>
      <c r="M75" s="376"/>
      <c r="N75" s="82">
        <v>30</v>
      </c>
      <c r="O75" s="79">
        <v>30</v>
      </c>
      <c r="P75" s="179">
        <v>4</v>
      </c>
      <c r="Q75" s="315"/>
      <c r="R75" s="316"/>
      <c r="S75" s="317"/>
      <c r="T75" s="353"/>
      <c r="U75" s="354"/>
      <c r="V75" s="357"/>
      <c r="W75" s="353"/>
      <c r="X75" s="354"/>
      <c r="Y75" s="354"/>
    </row>
    <row r="76" spans="1:26" ht="14.25">
      <c r="A76" s="161">
        <v>33</v>
      </c>
      <c r="B76" s="45" t="s">
        <v>72</v>
      </c>
      <c r="C76" s="80">
        <v>60</v>
      </c>
      <c r="D76" s="81">
        <v>40</v>
      </c>
      <c r="E76" s="180">
        <v>4</v>
      </c>
      <c r="F76" s="140">
        <v>0</v>
      </c>
      <c r="G76" s="121" t="s">
        <v>17</v>
      </c>
      <c r="H76" s="347"/>
      <c r="I76" s="348"/>
      <c r="J76" s="349"/>
      <c r="K76" s="377"/>
      <c r="L76" s="378"/>
      <c r="M76" s="379"/>
      <c r="N76" s="82">
        <v>30</v>
      </c>
      <c r="O76" s="79">
        <v>30</v>
      </c>
      <c r="P76" s="179">
        <v>4</v>
      </c>
      <c r="Q76" s="321"/>
      <c r="R76" s="322"/>
      <c r="S76" s="323"/>
      <c r="T76" s="347"/>
      <c r="U76" s="348"/>
      <c r="V76" s="349"/>
      <c r="W76" s="347"/>
      <c r="X76" s="348"/>
      <c r="Y76" s="348"/>
    </row>
    <row r="77" spans="1:26" ht="14.25">
      <c r="A77" s="161">
        <v>34</v>
      </c>
      <c r="B77" s="66" t="s">
        <v>104</v>
      </c>
      <c r="C77" s="80">
        <v>60</v>
      </c>
      <c r="D77" s="81">
        <v>40</v>
      </c>
      <c r="E77" s="180">
        <v>4</v>
      </c>
      <c r="F77" s="140">
        <v>0</v>
      </c>
      <c r="G77" s="121" t="s">
        <v>17</v>
      </c>
      <c r="H77" s="347"/>
      <c r="I77" s="348"/>
      <c r="J77" s="349"/>
      <c r="K77" s="377"/>
      <c r="L77" s="378"/>
      <c r="M77" s="379"/>
      <c r="N77" s="361"/>
      <c r="O77" s="362"/>
      <c r="P77" s="363"/>
      <c r="Q77" s="78">
        <v>30</v>
      </c>
      <c r="R77" s="79">
        <v>30</v>
      </c>
      <c r="S77" s="179">
        <v>4</v>
      </c>
      <c r="T77" s="347"/>
      <c r="U77" s="348"/>
      <c r="V77" s="349"/>
      <c r="W77" s="347"/>
      <c r="X77" s="348"/>
      <c r="Y77" s="348"/>
    </row>
    <row r="78" spans="1:26" ht="14.25">
      <c r="A78" s="161">
        <v>35</v>
      </c>
      <c r="B78" s="45" t="s">
        <v>46</v>
      </c>
      <c r="C78" s="80">
        <v>45</v>
      </c>
      <c r="D78" s="81">
        <v>30</v>
      </c>
      <c r="E78" s="180">
        <v>3</v>
      </c>
      <c r="F78" s="140">
        <v>0</v>
      </c>
      <c r="G78" s="121" t="s">
        <v>17</v>
      </c>
      <c r="H78" s="347"/>
      <c r="I78" s="348"/>
      <c r="J78" s="349"/>
      <c r="K78" s="377"/>
      <c r="L78" s="378"/>
      <c r="M78" s="379"/>
      <c r="N78" s="364"/>
      <c r="O78" s="365"/>
      <c r="P78" s="366"/>
      <c r="Q78" s="78">
        <v>30</v>
      </c>
      <c r="R78" s="79">
        <v>15</v>
      </c>
      <c r="S78" s="179">
        <v>3</v>
      </c>
      <c r="T78" s="347"/>
      <c r="U78" s="348"/>
      <c r="V78" s="349"/>
      <c r="W78" s="347"/>
      <c r="X78" s="348"/>
      <c r="Y78" s="348"/>
    </row>
    <row r="79" spans="1:26" ht="14.25">
      <c r="A79" s="194">
        <v>36</v>
      </c>
      <c r="B79" s="66" t="s">
        <v>73</v>
      </c>
      <c r="C79" s="76">
        <v>45</v>
      </c>
      <c r="D79" s="77">
        <v>30</v>
      </c>
      <c r="E79" s="175">
        <v>3</v>
      </c>
      <c r="F79" s="137">
        <v>2</v>
      </c>
      <c r="G79" s="121" t="s">
        <v>17</v>
      </c>
      <c r="H79" s="347"/>
      <c r="I79" s="348"/>
      <c r="J79" s="349"/>
      <c r="K79" s="377"/>
      <c r="L79" s="378"/>
      <c r="M79" s="379"/>
      <c r="N79" s="364"/>
      <c r="O79" s="365"/>
      <c r="P79" s="366"/>
      <c r="Q79" s="78">
        <v>15</v>
      </c>
      <c r="R79" s="223">
        <v>30</v>
      </c>
      <c r="S79" s="179">
        <v>3</v>
      </c>
      <c r="T79" s="355"/>
      <c r="U79" s="356"/>
      <c r="V79" s="360"/>
      <c r="W79" s="347"/>
      <c r="X79" s="348"/>
      <c r="Y79" s="348"/>
    </row>
    <row r="80" spans="1:26" ht="14.25">
      <c r="A80" s="221">
        <v>37</v>
      </c>
      <c r="B80" s="45" t="s">
        <v>74</v>
      </c>
      <c r="C80" s="80">
        <v>60</v>
      </c>
      <c r="D80" s="81">
        <v>40</v>
      </c>
      <c r="E80" s="180">
        <v>4</v>
      </c>
      <c r="F80" s="140">
        <v>3</v>
      </c>
      <c r="G80" s="121" t="s">
        <v>17</v>
      </c>
      <c r="H80" s="347"/>
      <c r="I80" s="348"/>
      <c r="J80" s="349"/>
      <c r="K80" s="377"/>
      <c r="L80" s="378"/>
      <c r="M80" s="379"/>
      <c r="N80" s="364"/>
      <c r="O80" s="365"/>
      <c r="P80" s="366"/>
      <c r="Q80" s="344"/>
      <c r="R80" s="345"/>
      <c r="S80" s="346"/>
      <c r="T80" s="78">
        <v>15</v>
      </c>
      <c r="U80" s="223">
        <v>45</v>
      </c>
      <c r="V80" s="179">
        <v>4</v>
      </c>
      <c r="W80" s="347"/>
      <c r="X80" s="348"/>
      <c r="Y80" s="348"/>
    </row>
    <row r="81" spans="1:25" ht="14.25">
      <c r="A81" s="144">
        <v>38</v>
      </c>
      <c r="B81" s="45" t="s">
        <v>87</v>
      </c>
      <c r="C81" s="80">
        <v>60</v>
      </c>
      <c r="D81" s="81">
        <v>40</v>
      </c>
      <c r="E81" s="180">
        <v>4</v>
      </c>
      <c r="F81" s="140">
        <v>0</v>
      </c>
      <c r="G81" s="121" t="s">
        <v>17</v>
      </c>
      <c r="H81" s="347"/>
      <c r="I81" s="348"/>
      <c r="J81" s="349"/>
      <c r="K81" s="377"/>
      <c r="L81" s="378"/>
      <c r="M81" s="379"/>
      <c r="N81" s="364"/>
      <c r="O81" s="365"/>
      <c r="P81" s="366"/>
      <c r="Q81" s="347"/>
      <c r="R81" s="348"/>
      <c r="S81" s="349"/>
      <c r="T81" s="78">
        <v>30</v>
      </c>
      <c r="U81" s="79">
        <v>30</v>
      </c>
      <c r="V81" s="179">
        <v>4</v>
      </c>
      <c r="W81" s="347"/>
      <c r="X81" s="348"/>
      <c r="Y81" s="348"/>
    </row>
    <row r="82" spans="1:25" ht="14.25">
      <c r="A82" s="221">
        <v>39</v>
      </c>
      <c r="B82" s="45" t="s">
        <v>80</v>
      </c>
      <c r="C82" s="76">
        <v>45</v>
      </c>
      <c r="D82" s="77">
        <v>30</v>
      </c>
      <c r="E82" s="175">
        <v>3</v>
      </c>
      <c r="F82" s="137">
        <v>2</v>
      </c>
      <c r="G82" s="121" t="s">
        <v>17</v>
      </c>
      <c r="H82" s="347"/>
      <c r="I82" s="348"/>
      <c r="J82" s="349"/>
      <c r="K82" s="377"/>
      <c r="L82" s="378"/>
      <c r="M82" s="379"/>
      <c r="N82" s="364"/>
      <c r="O82" s="365"/>
      <c r="P82" s="366"/>
      <c r="Q82" s="347"/>
      <c r="R82" s="348"/>
      <c r="S82" s="349"/>
      <c r="T82" s="78">
        <v>15</v>
      </c>
      <c r="U82" s="223">
        <v>30</v>
      </c>
      <c r="V82" s="179">
        <v>3</v>
      </c>
      <c r="W82" s="347"/>
      <c r="X82" s="348"/>
      <c r="Y82" s="348"/>
    </row>
    <row r="83" spans="1:25" ht="14.25">
      <c r="A83" s="144">
        <v>40</v>
      </c>
      <c r="B83" s="45" t="s">
        <v>75</v>
      </c>
      <c r="C83" s="80">
        <v>45</v>
      </c>
      <c r="D83" s="81">
        <v>30</v>
      </c>
      <c r="E83" s="180">
        <v>3</v>
      </c>
      <c r="F83" s="140">
        <v>0</v>
      </c>
      <c r="G83" s="121" t="s">
        <v>17</v>
      </c>
      <c r="H83" s="347"/>
      <c r="I83" s="348"/>
      <c r="J83" s="349"/>
      <c r="K83" s="377"/>
      <c r="L83" s="378"/>
      <c r="M83" s="379"/>
      <c r="N83" s="364"/>
      <c r="O83" s="365"/>
      <c r="P83" s="366"/>
      <c r="Q83" s="347"/>
      <c r="R83" s="348"/>
      <c r="S83" s="349"/>
      <c r="T83" s="78">
        <v>30</v>
      </c>
      <c r="U83" s="79">
        <v>15</v>
      </c>
      <c r="V83" s="179">
        <v>3</v>
      </c>
      <c r="W83" s="355"/>
      <c r="X83" s="356"/>
      <c r="Y83" s="356"/>
    </row>
    <row r="84" spans="1:25" ht="14.25">
      <c r="A84" s="221">
        <v>41</v>
      </c>
      <c r="B84" s="45" t="s">
        <v>76</v>
      </c>
      <c r="C84" s="80">
        <v>60</v>
      </c>
      <c r="D84" s="81">
        <v>15</v>
      </c>
      <c r="E84" s="180">
        <v>4</v>
      </c>
      <c r="F84" s="140">
        <v>3</v>
      </c>
      <c r="G84" s="121" t="s">
        <v>17</v>
      </c>
      <c r="H84" s="347"/>
      <c r="I84" s="348"/>
      <c r="J84" s="349"/>
      <c r="K84" s="377"/>
      <c r="L84" s="378"/>
      <c r="M84" s="379"/>
      <c r="N84" s="364"/>
      <c r="O84" s="365"/>
      <c r="P84" s="366"/>
      <c r="Q84" s="347"/>
      <c r="R84" s="348"/>
      <c r="S84" s="349"/>
      <c r="T84" s="344"/>
      <c r="U84" s="345"/>
      <c r="V84" s="346"/>
      <c r="W84" s="78">
        <v>15</v>
      </c>
      <c r="X84" s="223">
        <v>45</v>
      </c>
      <c r="Y84" s="179">
        <v>4</v>
      </c>
    </row>
    <row r="85" spans="1:25" ht="14.25">
      <c r="A85" s="144">
        <v>42</v>
      </c>
      <c r="B85" s="45" t="s">
        <v>105</v>
      </c>
      <c r="C85" s="80">
        <v>45</v>
      </c>
      <c r="D85" s="81">
        <v>30</v>
      </c>
      <c r="E85" s="180">
        <v>3</v>
      </c>
      <c r="F85" s="140">
        <v>0</v>
      </c>
      <c r="G85" s="121" t="s">
        <v>17</v>
      </c>
      <c r="H85" s="347"/>
      <c r="I85" s="348"/>
      <c r="J85" s="349"/>
      <c r="K85" s="377"/>
      <c r="L85" s="378"/>
      <c r="M85" s="379"/>
      <c r="N85" s="364"/>
      <c r="O85" s="365"/>
      <c r="P85" s="366"/>
      <c r="Q85" s="347"/>
      <c r="R85" s="348"/>
      <c r="S85" s="349"/>
      <c r="T85" s="355"/>
      <c r="U85" s="356"/>
      <c r="V85" s="360"/>
      <c r="W85" s="78">
        <v>30</v>
      </c>
      <c r="X85" s="79">
        <v>15</v>
      </c>
      <c r="Y85" s="179">
        <v>3</v>
      </c>
    </row>
    <row r="86" spans="1:25" ht="43.15" thickBot="1">
      <c r="A86" s="144">
        <v>43</v>
      </c>
      <c r="B86" s="64" t="s">
        <v>18</v>
      </c>
      <c r="C86" s="73">
        <v>120</v>
      </c>
      <c r="D86" s="74">
        <v>180</v>
      </c>
      <c r="E86" s="181">
        <v>12</v>
      </c>
      <c r="F86" s="136">
        <v>0</v>
      </c>
      <c r="G86" s="122" t="s">
        <v>17</v>
      </c>
      <c r="H86" s="350"/>
      <c r="I86" s="351"/>
      <c r="J86" s="352"/>
      <c r="K86" s="380"/>
      <c r="L86" s="381"/>
      <c r="M86" s="382"/>
      <c r="N86" s="367"/>
      <c r="O86" s="368"/>
      <c r="P86" s="369"/>
      <c r="Q86" s="350"/>
      <c r="R86" s="351"/>
      <c r="S86" s="352"/>
      <c r="T86" s="249"/>
      <c r="U86" s="8">
        <v>60</v>
      </c>
      <c r="V86" s="171">
        <v>5</v>
      </c>
      <c r="W86" s="249"/>
      <c r="X86" s="8">
        <v>60</v>
      </c>
      <c r="Y86" s="171">
        <v>7</v>
      </c>
    </row>
    <row r="87" spans="1:25" ht="14.65" thickBot="1">
      <c r="A87" s="17" t="s">
        <v>16</v>
      </c>
      <c r="B87" s="63" t="s">
        <v>11</v>
      </c>
      <c r="C87" s="18">
        <v>0</v>
      </c>
      <c r="D87" s="19">
        <v>360</v>
      </c>
      <c r="E87" s="12">
        <v>12</v>
      </c>
      <c r="F87" s="84">
        <v>10</v>
      </c>
      <c r="G87" s="84" t="s">
        <v>17</v>
      </c>
      <c r="H87" s="13"/>
      <c r="I87" s="13"/>
      <c r="J87" s="12"/>
      <c r="K87" s="13"/>
      <c r="L87" s="13"/>
      <c r="M87" s="12"/>
      <c r="N87" s="13"/>
      <c r="O87" s="13"/>
      <c r="P87" s="12"/>
      <c r="Q87" s="13"/>
      <c r="R87" s="13"/>
      <c r="S87" s="14"/>
      <c r="T87" s="13"/>
      <c r="U87" s="13"/>
      <c r="V87" s="12"/>
      <c r="W87" s="13"/>
      <c r="X87" s="13"/>
      <c r="Y87" s="14">
        <v>12</v>
      </c>
    </row>
    <row r="88" spans="1:25" ht="14.65" thickBot="1">
      <c r="A88" s="417"/>
      <c r="B88" s="312" t="s">
        <v>14</v>
      </c>
      <c r="C88" s="330">
        <f>SUM(C6,C13,C74)</f>
        <v>2310</v>
      </c>
      <c r="D88" s="332">
        <f>SUM(D6,D13,D74,D87)</f>
        <v>2250</v>
      </c>
      <c r="E88" s="372">
        <f>SUM(J88,M88,P88,S88,V88,Y88)</f>
        <v>180</v>
      </c>
      <c r="F88" s="166">
        <f>SUM(F6,F13,F74,F87)</f>
        <v>65</v>
      </c>
      <c r="G88" s="337" t="s">
        <v>136</v>
      </c>
      <c r="H88" s="39">
        <f>SUM(H6,H13,H74)</f>
        <v>165</v>
      </c>
      <c r="I88" s="39">
        <f>SUM(I6,I13,I74)</f>
        <v>225</v>
      </c>
      <c r="J88" s="182">
        <f>SUM(J6,J13,J74,J87)</f>
        <v>30</v>
      </c>
      <c r="K88" s="39">
        <f>SUM(K6,K13,K74)</f>
        <v>165</v>
      </c>
      <c r="L88" s="39">
        <f>SUM(L6,L13,L74)</f>
        <v>225</v>
      </c>
      <c r="M88" s="182">
        <f>SUM(M6,M13,M74,M87)</f>
        <v>30</v>
      </c>
      <c r="N88" s="39">
        <f>SUM(N6,N13,N74)</f>
        <v>180</v>
      </c>
      <c r="O88" s="39">
        <f>SUM(O6,O13,O74)</f>
        <v>240</v>
      </c>
      <c r="P88" s="182">
        <f>SUM(P6,P13,P74,P87)</f>
        <v>30</v>
      </c>
      <c r="Q88" s="39">
        <f>SUM(Q6,Q13,Q74)</f>
        <v>165</v>
      </c>
      <c r="R88" s="39">
        <f>SUM(R6,R13,R74)</f>
        <v>255</v>
      </c>
      <c r="S88" s="182">
        <f>SUM(S6,S13,S74,S87)</f>
        <v>30</v>
      </c>
      <c r="T88" s="39">
        <f>SUM(T6,T13,T74)</f>
        <v>120</v>
      </c>
      <c r="U88" s="39">
        <f>SUM(U6,U13,U74)</f>
        <v>315</v>
      </c>
      <c r="V88" s="182">
        <f>SUM(V6,V13,V74,V87)</f>
        <v>30</v>
      </c>
      <c r="W88" s="33">
        <f>SUM(W74,W6,W13)</f>
        <v>75</v>
      </c>
      <c r="X88" s="33">
        <f>SUM(X74,X6,X13)</f>
        <v>150</v>
      </c>
      <c r="Y88" s="183">
        <f>SUM(Y6,Y13,Y74,Y87)</f>
        <v>30</v>
      </c>
    </row>
    <row r="89" spans="1:25" ht="26.65" thickBot="1">
      <c r="A89" s="418"/>
      <c r="B89" s="313"/>
      <c r="C89" s="331"/>
      <c r="D89" s="333"/>
      <c r="E89" s="373"/>
      <c r="F89" s="165">
        <f>SUM(E19:E21,E24:E26,E28:E30,E32:E37,E79,E80,E82,E84,E87)</f>
        <v>91</v>
      </c>
      <c r="G89" s="338"/>
      <c r="H89" s="339">
        <f>SUM(H88:I88)</f>
        <v>390</v>
      </c>
      <c r="I89" s="340"/>
      <c r="J89" s="220" t="s">
        <v>128</v>
      </c>
      <c r="K89" s="342">
        <f>SUM(K88:L88)</f>
        <v>390</v>
      </c>
      <c r="L89" s="343"/>
      <c r="M89" s="220" t="s">
        <v>130</v>
      </c>
      <c r="N89" s="339">
        <f>SUM(N88:O88)</f>
        <v>420</v>
      </c>
      <c r="O89" s="340"/>
      <c r="P89" s="220" t="s">
        <v>131</v>
      </c>
      <c r="Q89" s="339">
        <f>SUM(Q88:R88)</f>
        <v>420</v>
      </c>
      <c r="R89" s="340"/>
      <c r="S89" s="220" t="s">
        <v>132</v>
      </c>
      <c r="T89" s="339">
        <f>SUM(T88:U88)</f>
        <v>435</v>
      </c>
      <c r="U89" s="340"/>
      <c r="V89" s="220" t="s">
        <v>123</v>
      </c>
      <c r="W89" s="339">
        <f>SUM(W88:X88)</f>
        <v>225</v>
      </c>
      <c r="X89" s="340"/>
      <c r="Y89" s="220" t="s">
        <v>135</v>
      </c>
    </row>
    <row r="90" spans="1:25" ht="14.65" thickBot="1">
      <c r="A90" s="418"/>
      <c r="B90" s="314"/>
      <c r="C90" s="371">
        <f>SUM(C88:D88)</f>
        <v>4560</v>
      </c>
      <c r="D90" s="371"/>
      <c r="G90" s="100"/>
      <c r="H90" s="341"/>
      <c r="I90" s="341"/>
      <c r="J90" s="100"/>
      <c r="K90" s="341"/>
      <c r="L90" s="341"/>
      <c r="M90" s="100"/>
      <c r="N90" s="341"/>
      <c r="O90" s="341"/>
      <c r="P90" s="100"/>
      <c r="Q90" s="341"/>
      <c r="R90" s="341"/>
      <c r="S90" s="100"/>
      <c r="T90" s="341"/>
      <c r="U90" s="341"/>
      <c r="V90" s="100"/>
      <c r="W90" s="341"/>
      <c r="X90" s="341"/>
      <c r="Y90" s="101"/>
    </row>
    <row r="91" spans="1:25" ht="33.6" customHeight="1" thickBot="1">
      <c r="A91" s="419"/>
      <c r="B91" s="65"/>
    </row>
    <row r="92" spans="1:25" ht="28.9" thickBot="1">
      <c r="A92" s="1" t="s">
        <v>58</v>
      </c>
      <c r="B92" s="58" t="s">
        <v>88</v>
      </c>
      <c r="C92" s="12">
        <f>SUM(C93:C104)</f>
        <v>705</v>
      </c>
      <c r="D92" s="11">
        <f>SUM(D93:D104)</f>
        <v>570</v>
      </c>
      <c r="E92" s="12">
        <f>SUM(E93:E104)</f>
        <v>51</v>
      </c>
      <c r="F92" s="12">
        <f>SUM(F93:F104)</f>
        <v>10</v>
      </c>
      <c r="G92" s="13"/>
      <c r="H92" s="13">
        <f>SUM(H93:H104)</f>
        <v>0</v>
      </c>
      <c r="I92" s="13">
        <f>SUM(I93:I104)</f>
        <v>0</v>
      </c>
      <c r="J92" s="12">
        <f>SUM(J96:J104)</f>
        <v>0</v>
      </c>
      <c r="K92" s="13">
        <f t="shared" ref="K92:Y92" si="5">SUM(K93:K104)</f>
        <v>0</v>
      </c>
      <c r="L92" s="13">
        <f t="shared" si="5"/>
        <v>0</v>
      </c>
      <c r="M92" s="12">
        <f t="shared" si="5"/>
        <v>0</v>
      </c>
      <c r="N92" s="13">
        <f t="shared" si="5"/>
        <v>60</v>
      </c>
      <c r="O92" s="13">
        <f t="shared" si="5"/>
        <v>60</v>
      </c>
      <c r="P92" s="12">
        <f t="shared" si="5"/>
        <v>8</v>
      </c>
      <c r="Q92" s="13">
        <f t="shared" si="5"/>
        <v>75</v>
      </c>
      <c r="R92" s="13">
        <f t="shared" si="5"/>
        <v>75</v>
      </c>
      <c r="S92" s="12">
        <f t="shared" si="5"/>
        <v>10</v>
      </c>
      <c r="T92" s="13">
        <f t="shared" si="5"/>
        <v>90</v>
      </c>
      <c r="U92" s="13">
        <f t="shared" si="5"/>
        <v>180</v>
      </c>
      <c r="V92" s="12">
        <f t="shared" si="5"/>
        <v>19</v>
      </c>
      <c r="W92" s="13">
        <f t="shared" si="5"/>
        <v>45</v>
      </c>
      <c r="X92" s="13">
        <f t="shared" si="5"/>
        <v>120</v>
      </c>
      <c r="Y92" s="14">
        <f t="shared" si="5"/>
        <v>14</v>
      </c>
    </row>
    <row r="93" spans="1:25" ht="14.25">
      <c r="A93" s="161">
        <v>32</v>
      </c>
      <c r="B93" s="69" t="s">
        <v>81</v>
      </c>
      <c r="C93" s="80">
        <v>60</v>
      </c>
      <c r="D93" s="81">
        <v>40</v>
      </c>
      <c r="E93" s="180">
        <v>4</v>
      </c>
      <c r="F93" s="139">
        <v>0</v>
      </c>
      <c r="G93" s="121" t="s">
        <v>17</v>
      </c>
      <c r="H93" s="374"/>
      <c r="I93" s="375"/>
      <c r="J93" s="376"/>
      <c r="K93" s="374"/>
      <c r="L93" s="375"/>
      <c r="M93" s="376"/>
      <c r="N93" s="78">
        <v>30</v>
      </c>
      <c r="O93" s="79">
        <v>30</v>
      </c>
      <c r="P93" s="179">
        <v>4</v>
      </c>
      <c r="Q93" s="315"/>
      <c r="R93" s="316"/>
      <c r="S93" s="317"/>
      <c r="T93" s="315"/>
      <c r="U93" s="316"/>
      <c r="V93" s="317"/>
      <c r="W93" s="353"/>
      <c r="X93" s="354"/>
      <c r="Y93" s="354"/>
    </row>
    <row r="94" spans="1:25" ht="14.25">
      <c r="A94" s="161">
        <v>33</v>
      </c>
      <c r="B94" s="70" t="s">
        <v>82</v>
      </c>
      <c r="C94" s="76">
        <v>60</v>
      </c>
      <c r="D94" s="77">
        <v>40</v>
      </c>
      <c r="E94" s="175">
        <v>4</v>
      </c>
      <c r="F94" s="137">
        <v>0</v>
      </c>
      <c r="G94" s="121" t="s">
        <v>17</v>
      </c>
      <c r="H94" s="377"/>
      <c r="I94" s="378"/>
      <c r="J94" s="379"/>
      <c r="K94" s="377"/>
      <c r="L94" s="378"/>
      <c r="M94" s="379"/>
      <c r="N94" s="78">
        <v>30</v>
      </c>
      <c r="O94" s="79">
        <v>30</v>
      </c>
      <c r="P94" s="179">
        <v>4</v>
      </c>
      <c r="Q94" s="321"/>
      <c r="R94" s="322"/>
      <c r="S94" s="323"/>
      <c r="T94" s="318"/>
      <c r="U94" s="319"/>
      <c r="V94" s="320"/>
      <c r="W94" s="347"/>
      <c r="X94" s="348"/>
      <c r="Y94" s="348"/>
    </row>
    <row r="95" spans="1:25" ht="14.25">
      <c r="A95" s="161">
        <v>34</v>
      </c>
      <c r="B95" s="70" t="s">
        <v>90</v>
      </c>
      <c r="C95" s="80">
        <v>60</v>
      </c>
      <c r="D95" s="81">
        <v>40</v>
      </c>
      <c r="E95" s="180">
        <v>4</v>
      </c>
      <c r="F95" s="140">
        <v>0</v>
      </c>
      <c r="G95" s="121" t="s">
        <v>17</v>
      </c>
      <c r="H95" s="377"/>
      <c r="I95" s="378"/>
      <c r="J95" s="379"/>
      <c r="K95" s="377"/>
      <c r="L95" s="378"/>
      <c r="M95" s="379"/>
      <c r="N95" s="344"/>
      <c r="O95" s="345"/>
      <c r="P95" s="346"/>
      <c r="Q95" s="78">
        <v>30</v>
      </c>
      <c r="R95" s="223">
        <v>30</v>
      </c>
      <c r="S95" s="179">
        <v>4</v>
      </c>
      <c r="T95" s="318"/>
      <c r="U95" s="319"/>
      <c r="V95" s="320"/>
      <c r="W95" s="347"/>
      <c r="X95" s="348"/>
      <c r="Y95" s="348"/>
    </row>
    <row r="96" spans="1:25" ht="14.25">
      <c r="A96" s="161">
        <v>35</v>
      </c>
      <c r="B96" s="70" t="s">
        <v>89</v>
      </c>
      <c r="C96" s="76">
        <v>45</v>
      </c>
      <c r="D96" s="77">
        <v>30</v>
      </c>
      <c r="E96" s="175">
        <v>3</v>
      </c>
      <c r="F96" s="137">
        <v>0</v>
      </c>
      <c r="G96" s="121" t="s">
        <v>17</v>
      </c>
      <c r="H96" s="377"/>
      <c r="I96" s="378"/>
      <c r="J96" s="379"/>
      <c r="K96" s="377"/>
      <c r="L96" s="378"/>
      <c r="M96" s="379"/>
      <c r="N96" s="347"/>
      <c r="O96" s="348"/>
      <c r="P96" s="349"/>
      <c r="Q96" s="78">
        <v>30</v>
      </c>
      <c r="R96" s="79">
        <v>15</v>
      </c>
      <c r="S96" s="179">
        <v>3</v>
      </c>
      <c r="T96" s="318"/>
      <c r="U96" s="319"/>
      <c r="V96" s="320"/>
      <c r="W96" s="347"/>
      <c r="X96" s="348"/>
      <c r="Y96" s="348"/>
    </row>
    <row r="97" spans="1:26" ht="14.25">
      <c r="A97" s="194">
        <v>36</v>
      </c>
      <c r="B97" s="70" t="s">
        <v>66</v>
      </c>
      <c r="C97" s="80">
        <v>45</v>
      </c>
      <c r="D97" s="81">
        <v>30</v>
      </c>
      <c r="E97" s="180">
        <v>3</v>
      </c>
      <c r="F97" s="140">
        <v>2</v>
      </c>
      <c r="G97" s="121" t="s">
        <v>17</v>
      </c>
      <c r="H97" s="377"/>
      <c r="I97" s="378"/>
      <c r="J97" s="379"/>
      <c r="K97" s="377"/>
      <c r="L97" s="378"/>
      <c r="M97" s="379"/>
      <c r="N97" s="347"/>
      <c r="O97" s="348"/>
      <c r="P97" s="349"/>
      <c r="Q97" s="78">
        <v>15</v>
      </c>
      <c r="R97" s="223">
        <v>30</v>
      </c>
      <c r="S97" s="179">
        <v>3</v>
      </c>
      <c r="T97" s="321"/>
      <c r="U97" s="322"/>
      <c r="V97" s="323"/>
      <c r="W97" s="347"/>
      <c r="X97" s="348"/>
      <c r="Y97" s="348"/>
    </row>
    <row r="98" spans="1:26" ht="14.25">
      <c r="A98" s="221">
        <v>37</v>
      </c>
      <c r="B98" s="70" t="s">
        <v>65</v>
      </c>
      <c r="C98" s="80">
        <v>60</v>
      </c>
      <c r="D98" s="81">
        <v>40</v>
      </c>
      <c r="E98" s="180">
        <v>4</v>
      </c>
      <c r="F98" s="140">
        <v>3</v>
      </c>
      <c r="G98" s="121" t="s">
        <v>17</v>
      </c>
      <c r="H98" s="377"/>
      <c r="I98" s="378"/>
      <c r="J98" s="379"/>
      <c r="K98" s="377"/>
      <c r="L98" s="378"/>
      <c r="M98" s="379"/>
      <c r="N98" s="347"/>
      <c r="O98" s="348"/>
      <c r="P98" s="349"/>
      <c r="Q98" s="324"/>
      <c r="R98" s="325"/>
      <c r="S98" s="326"/>
      <c r="T98" s="78">
        <v>15</v>
      </c>
      <c r="U98" s="223">
        <v>45</v>
      </c>
      <c r="V98" s="179">
        <v>4</v>
      </c>
      <c r="W98" s="347"/>
      <c r="X98" s="348"/>
      <c r="Y98" s="348"/>
    </row>
    <row r="99" spans="1:26" ht="14.25">
      <c r="A99" s="144">
        <v>38</v>
      </c>
      <c r="B99" s="70" t="s">
        <v>45</v>
      </c>
      <c r="C99" s="80">
        <v>60</v>
      </c>
      <c r="D99" s="81">
        <v>40</v>
      </c>
      <c r="E99" s="180">
        <v>4</v>
      </c>
      <c r="F99" s="140">
        <v>0</v>
      </c>
      <c r="G99" s="121" t="s">
        <v>17</v>
      </c>
      <c r="H99" s="377"/>
      <c r="I99" s="378"/>
      <c r="J99" s="379"/>
      <c r="K99" s="377"/>
      <c r="L99" s="378"/>
      <c r="M99" s="379"/>
      <c r="N99" s="347"/>
      <c r="O99" s="348"/>
      <c r="P99" s="349"/>
      <c r="Q99" s="318"/>
      <c r="R99" s="319"/>
      <c r="S99" s="320"/>
      <c r="T99" s="78">
        <v>30</v>
      </c>
      <c r="U99" s="79">
        <v>30</v>
      </c>
      <c r="V99" s="179">
        <v>4</v>
      </c>
      <c r="W99" s="347"/>
      <c r="X99" s="348"/>
      <c r="Y99" s="348"/>
    </row>
    <row r="100" spans="1:26" ht="14.25">
      <c r="A100" s="221">
        <v>39</v>
      </c>
      <c r="B100" s="67" t="s">
        <v>106</v>
      </c>
      <c r="C100" s="80">
        <v>45</v>
      </c>
      <c r="D100" s="81">
        <v>30</v>
      </c>
      <c r="E100" s="180">
        <v>3</v>
      </c>
      <c r="F100" s="140">
        <v>2</v>
      </c>
      <c r="G100" s="121" t="s">
        <v>17</v>
      </c>
      <c r="H100" s="377"/>
      <c r="I100" s="378"/>
      <c r="J100" s="379"/>
      <c r="K100" s="377"/>
      <c r="L100" s="378"/>
      <c r="M100" s="379"/>
      <c r="N100" s="347"/>
      <c r="O100" s="348"/>
      <c r="P100" s="349"/>
      <c r="Q100" s="318"/>
      <c r="R100" s="319"/>
      <c r="S100" s="320"/>
      <c r="T100" s="78">
        <v>15</v>
      </c>
      <c r="U100" s="223">
        <v>30</v>
      </c>
      <c r="V100" s="179">
        <v>3</v>
      </c>
      <c r="W100" s="347"/>
      <c r="X100" s="348"/>
      <c r="Y100" s="348"/>
    </row>
    <row r="101" spans="1:26" ht="14.25">
      <c r="A101" s="144">
        <v>40</v>
      </c>
      <c r="B101" s="70" t="s">
        <v>67</v>
      </c>
      <c r="C101" s="80">
        <v>45</v>
      </c>
      <c r="D101" s="81">
        <v>30</v>
      </c>
      <c r="E101" s="180">
        <v>3</v>
      </c>
      <c r="F101" s="140">
        <v>0</v>
      </c>
      <c r="G101" s="121" t="s">
        <v>17</v>
      </c>
      <c r="H101" s="377"/>
      <c r="I101" s="378"/>
      <c r="J101" s="379"/>
      <c r="K101" s="377"/>
      <c r="L101" s="378"/>
      <c r="M101" s="379"/>
      <c r="N101" s="347"/>
      <c r="O101" s="348"/>
      <c r="P101" s="349"/>
      <c r="Q101" s="318"/>
      <c r="R101" s="319"/>
      <c r="S101" s="320"/>
      <c r="T101" s="78">
        <v>30</v>
      </c>
      <c r="U101" s="79">
        <v>15</v>
      </c>
      <c r="V101" s="179">
        <v>3</v>
      </c>
      <c r="W101" s="355"/>
      <c r="X101" s="356"/>
      <c r="Y101" s="356"/>
    </row>
    <row r="102" spans="1:26" ht="14.25">
      <c r="A102" s="221">
        <v>41</v>
      </c>
      <c r="B102" s="67" t="s">
        <v>64</v>
      </c>
      <c r="C102" s="80">
        <v>60</v>
      </c>
      <c r="D102" s="81">
        <v>40</v>
      </c>
      <c r="E102" s="180">
        <v>4</v>
      </c>
      <c r="F102" s="140">
        <v>3</v>
      </c>
      <c r="G102" s="121" t="s">
        <v>17</v>
      </c>
      <c r="H102" s="377"/>
      <c r="I102" s="378"/>
      <c r="J102" s="379"/>
      <c r="K102" s="377"/>
      <c r="L102" s="378"/>
      <c r="M102" s="379"/>
      <c r="N102" s="347"/>
      <c r="O102" s="348"/>
      <c r="P102" s="349"/>
      <c r="Q102" s="318"/>
      <c r="R102" s="319"/>
      <c r="S102" s="320"/>
      <c r="T102" s="344"/>
      <c r="U102" s="345"/>
      <c r="V102" s="346"/>
      <c r="W102" s="78">
        <v>15</v>
      </c>
      <c r="X102" s="223">
        <v>45</v>
      </c>
      <c r="Y102" s="179">
        <v>4</v>
      </c>
    </row>
    <row r="103" spans="1:26" ht="14.25">
      <c r="A103" s="144">
        <v>42</v>
      </c>
      <c r="B103" s="45" t="s">
        <v>68</v>
      </c>
      <c r="C103" s="80">
        <v>45</v>
      </c>
      <c r="D103" s="81">
        <v>30</v>
      </c>
      <c r="E103" s="180">
        <v>3</v>
      </c>
      <c r="F103" s="140">
        <v>0</v>
      </c>
      <c r="G103" s="121" t="s">
        <v>17</v>
      </c>
      <c r="H103" s="377"/>
      <c r="I103" s="378"/>
      <c r="J103" s="379"/>
      <c r="K103" s="377"/>
      <c r="L103" s="378"/>
      <c r="M103" s="379"/>
      <c r="N103" s="347"/>
      <c r="O103" s="348"/>
      <c r="P103" s="349"/>
      <c r="Q103" s="318"/>
      <c r="R103" s="319"/>
      <c r="S103" s="320"/>
      <c r="T103" s="355"/>
      <c r="U103" s="356"/>
      <c r="V103" s="360"/>
      <c r="W103" s="78">
        <v>30</v>
      </c>
      <c r="X103" s="79">
        <v>15</v>
      </c>
      <c r="Y103" s="179">
        <v>3</v>
      </c>
    </row>
    <row r="104" spans="1:26" ht="43.15" thickBot="1">
      <c r="A104" s="144">
        <v>43</v>
      </c>
      <c r="B104" s="64" t="s">
        <v>18</v>
      </c>
      <c r="C104" s="73">
        <v>120</v>
      </c>
      <c r="D104" s="74">
        <v>180</v>
      </c>
      <c r="E104" s="181">
        <v>12</v>
      </c>
      <c r="F104" s="136">
        <v>0</v>
      </c>
      <c r="G104" s="122" t="s">
        <v>17</v>
      </c>
      <c r="H104" s="380"/>
      <c r="I104" s="381"/>
      <c r="J104" s="382"/>
      <c r="K104" s="380"/>
      <c r="L104" s="381"/>
      <c r="M104" s="382"/>
      <c r="N104" s="350"/>
      <c r="O104" s="351"/>
      <c r="P104" s="352"/>
      <c r="Q104" s="327"/>
      <c r="R104" s="328"/>
      <c r="S104" s="329"/>
      <c r="T104" s="249"/>
      <c r="U104" s="8">
        <v>60</v>
      </c>
      <c r="V104" s="171">
        <v>5</v>
      </c>
      <c r="W104" s="249"/>
      <c r="X104" s="8">
        <v>60</v>
      </c>
      <c r="Y104" s="171">
        <v>7</v>
      </c>
    </row>
    <row r="105" spans="1:26" ht="14.65" thickBot="1">
      <c r="A105" s="17" t="s">
        <v>16</v>
      </c>
      <c r="B105" s="63" t="s">
        <v>11</v>
      </c>
      <c r="C105" s="18">
        <v>0</v>
      </c>
      <c r="D105" s="19">
        <v>360</v>
      </c>
      <c r="E105" s="12">
        <v>12</v>
      </c>
      <c r="F105" s="84">
        <v>10</v>
      </c>
      <c r="G105" s="84" t="s">
        <v>17</v>
      </c>
      <c r="H105" s="13"/>
      <c r="I105" s="13"/>
      <c r="J105" s="12"/>
      <c r="K105" s="13"/>
      <c r="L105" s="13"/>
      <c r="M105" s="12"/>
      <c r="N105" s="13"/>
      <c r="O105" s="13"/>
      <c r="P105" s="12"/>
      <c r="Q105" s="13"/>
      <c r="R105" s="13"/>
      <c r="S105" s="14"/>
      <c r="T105" s="13"/>
      <c r="U105" s="13"/>
      <c r="V105" s="12"/>
      <c r="W105" s="13"/>
      <c r="X105" s="13"/>
      <c r="Y105" s="14">
        <v>12</v>
      </c>
    </row>
    <row r="106" spans="1:26" ht="14.65" thickBot="1">
      <c r="A106" s="16"/>
      <c r="B106" s="312" t="s">
        <v>14</v>
      </c>
      <c r="C106" s="330">
        <f>SUM(C6,C13,C92)</f>
        <v>2310</v>
      </c>
      <c r="D106" s="332">
        <f>SUM(D6,D13,D92,D105)</f>
        <v>2275</v>
      </c>
      <c r="E106" s="372">
        <f>SUM(J106,M106,P106,S106,V106,Y106)</f>
        <v>180</v>
      </c>
      <c r="F106" s="166">
        <f>SUM(F6,F13,F92,F105)</f>
        <v>65</v>
      </c>
      <c r="G106" s="337" t="s">
        <v>136</v>
      </c>
      <c r="H106" s="39">
        <f>SUM(H6,H13,H92)</f>
        <v>165</v>
      </c>
      <c r="I106" s="39">
        <f>SUM(I6,I13,I92)</f>
        <v>225</v>
      </c>
      <c r="J106" s="182">
        <f>SUM(J6,J13,J92,J105)</f>
        <v>30</v>
      </c>
      <c r="K106" s="39">
        <f>SUM(K6,K13,K92)</f>
        <v>165</v>
      </c>
      <c r="L106" s="39">
        <f>SUM(L6,L13,L92)</f>
        <v>225</v>
      </c>
      <c r="M106" s="182">
        <f>SUM(M6,M13,M92,M105)</f>
        <v>30</v>
      </c>
      <c r="N106" s="39">
        <f>SUM(N6,N13,N92)</f>
        <v>180</v>
      </c>
      <c r="O106" s="39">
        <f>SUM(O6,O13,O92)</f>
        <v>240</v>
      </c>
      <c r="P106" s="182">
        <f>SUM(P6,P13,P92,P105)</f>
        <v>30</v>
      </c>
      <c r="Q106" s="39">
        <f>SUM(Q6,Q13,Q92)</f>
        <v>165</v>
      </c>
      <c r="R106" s="39">
        <f>SUM(R6,R13,R92)</f>
        <v>255</v>
      </c>
      <c r="S106" s="182">
        <f>SUM(S6,S13,S92,S105)</f>
        <v>30</v>
      </c>
      <c r="T106" s="39">
        <f>SUM(T6,T13,T92)</f>
        <v>120</v>
      </c>
      <c r="U106" s="39">
        <f>SUM(U6,U13,U92)</f>
        <v>315</v>
      </c>
      <c r="V106" s="182">
        <f>SUM(V6,V13,V92,V105)</f>
        <v>30</v>
      </c>
      <c r="W106" s="33">
        <f>SUM(W92,W6,W13)</f>
        <v>75</v>
      </c>
      <c r="X106" s="33">
        <f>SUM(X92,X6,X13)</f>
        <v>150</v>
      </c>
      <c r="Y106" s="183">
        <f>SUM(Y6,Y13,Y92,Y105)</f>
        <v>30</v>
      </c>
    </row>
    <row r="107" spans="1:26" ht="26.65" thickBot="1">
      <c r="A107" s="15"/>
      <c r="B107" s="313"/>
      <c r="C107" s="331"/>
      <c r="D107" s="333"/>
      <c r="E107" s="373"/>
      <c r="F107" s="165">
        <f>SUM(E19:E21,E24:E26,E28:E30,E32:E37,E97:E98,E100,E102,E105)</f>
        <v>91</v>
      </c>
      <c r="G107" s="338"/>
      <c r="H107" s="339">
        <f>SUM(H106:I106)</f>
        <v>390</v>
      </c>
      <c r="I107" s="340"/>
      <c r="J107" s="220" t="s">
        <v>128</v>
      </c>
      <c r="K107" s="342">
        <f>SUM(K106:L106)</f>
        <v>390</v>
      </c>
      <c r="L107" s="343"/>
      <c r="M107" s="220" t="s">
        <v>130</v>
      </c>
      <c r="N107" s="339">
        <f>SUM(N106:O106)</f>
        <v>420</v>
      </c>
      <c r="O107" s="340"/>
      <c r="P107" s="220" t="s">
        <v>131</v>
      </c>
      <c r="Q107" s="339">
        <f>SUM(Q106:R106)</f>
        <v>420</v>
      </c>
      <c r="R107" s="340"/>
      <c r="S107" s="220" t="s">
        <v>132</v>
      </c>
      <c r="T107" s="339">
        <f>SUM(T106:U106)</f>
        <v>435</v>
      </c>
      <c r="U107" s="340"/>
      <c r="V107" s="220" t="s">
        <v>123</v>
      </c>
      <c r="W107" s="339">
        <f>SUM(W106:X106)</f>
        <v>225</v>
      </c>
      <c r="X107" s="433"/>
      <c r="Y107" s="220" t="s">
        <v>135</v>
      </c>
    </row>
    <row r="108" spans="1:26" ht="14.65" thickBot="1">
      <c r="A108" s="15"/>
      <c r="B108" s="314"/>
      <c r="C108" s="310">
        <f>SUM(C106:D106)</f>
        <v>4585</v>
      </c>
      <c r="D108" s="311"/>
      <c r="G108" s="100"/>
      <c r="H108" s="341"/>
      <c r="I108" s="341"/>
      <c r="J108" s="100"/>
      <c r="K108" s="341"/>
      <c r="L108" s="341"/>
      <c r="M108" s="100"/>
      <c r="N108" s="341"/>
      <c r="O108" s="341"/>
      <c r="P108" s="100"/>
      <c r="Q108" s="341"/>
      <c r="R108" s="341"/>
      <c r="S108" s="100"/>
      <c r="T108" s="341"/>
      <c r="U108" s="341"/>
      <c r="V108" s="100"/>
      <c r="W108" s="341"/>
      <c r="X108" s="341"/>
      <c r="Y108" s="101"/>
      <c r="Z108" s="102"/>
    </row>
    <row r="109" spans="1:26" ht="13.15" thickBot="1"/>
    <row r="110" spans="1:26" ht="13.25" customHeight="1">
      <c r="A110" s="94"/>
      <c r="B110" s="95"/>
      <c r="C110" s="430" t="s">
        <v>107</v>
      </c>
      <c r="D110" s="431"/>
      <c r="E110" s="432"/>
      <c r="F110" s="145"/>
      <c r="G110" s="96"/>
      <c r="H110" s="96"/>
      <c r="I110" s="96"/>
      <c r="J110" s="97"/>
      <c r="K110" s="97"/>
      <c r="L110" s="97"/>
    </row>
    <row r="111" spans="1:26" ht="29.45" customHeight="1" thickBot="1">
      <c r="A111" s="94"/>
      <c r="B111" s="95"/>
      <c r="C111" s="424" t="s">
        <v>125</v>
      </c>
      <c r="D111" s="425"/>
      <c r="E111" s="426"/>
      <c r="F111" s="145"/>
      <c r="G111" s="96"/>
      <c r="H111" s="96"/>
      <c r="I111" s="96"/>
    </row>
    <row r="112" spans="1:26" ht="13.15">
      <c r="A112" s="94"/>
      <c r="B112" s="95"/>
      <c r="C112" s="126"/>
      <c r="D112" s="126"/>
      <c r="E112" s="126"/>
      <c r="F112" s="126"/>
      <c r="G112" s="96"/>
      <c r="H112" s="96"/>
      <c r="I112" s="96"/>
    </row>
    <row r="113" spans="1:9" ht="20.65">
      <c r="A113" s="94"/>
      <c r="B113" s="142" t="s">
        <v>126</v>
      </c>
      <c r="C113" s="126"/>
      <c r="D113" s="126"/>
      <c r="E113" s="126"/>
      <c r="F113" s="126"/>
      <c r="G113" s="96"/>
      <c r="H113" s="96"/>
      <c r="I113" s="96"/>
    </row>
    <row r="114" spans="1:9" ht="82.5">
      <c r="A114" s="94"/>
      <c r="B114" s="143" t="s">
        <v>119</v>
      </c>
      <c r="C114" s="126"/>
      <c r="D114" s="126"/>
      <c r="E114" s="126"/>
      <c r="F114" s="126"/>
      <c r="G114" s="96"/>
      <c r="H114" s="96"/>
      <c r="I114" s="96"/>
    </row>
    <row r="115" spans="1:9" ht="27.6" customHeight="1" thickBot="1">
      <c r="A115" s="94"/>
      <c r="B115" s="95"/>
      <c r="C115" s="96"/>
      <c r="D115" s="96"/>
      <c r="E115" s="96"/>
      <c r="F115" s="96"/>
      <c r="G115" s="96"/>
      <c r="H115" s="96"/>
      <c r="I115" s="96"/>
    </row>
    <row r="116" spans="1:9" ht="13.5" thickBot="1">
      <c r="A116" s="98"/>
      <c r="B116" s="427" t="s">
        <v>109</v>
      </c>
      <c r="C116" s="428"/>
      <c r="D116" s="428"/>
      <c r="E116" s="428"/>
      <c r="F116" s="428"/>
      <c r="G116" s="428"/>
      <c r="H116" s="429"/>
      <c r="I116" s="96"/>
    </row>
    <row r="117" spans="1:9" ht="13.5" thickBot="1">
      <c r="A117" s="98"/>
      <c r="B117" s="307" t="s">
        <v>110</v>
      </c>
      <c r="C117" s="307" t="s">
        <v>111</v>
      </c>
      <c r="D117" s="123"/>
      <c r="E117" s="124"/>
      <c r="F117" s="124"/>
      <c r="G117" s="124"/>
      <c r="H117" s="125"/>
      <c r="I117" s="96"/>
    </row>
    <row r="118" spans="1:9" ht="13.5" thickBot="1">
      <c r="A118" s="98"/>
      <c r="B118" s="308"/>
      <c r="C118" s="309"/>
      <c r="D118" s="123"/>
      <c r="E118" s="124"/>
      <c r="F118" s="124"/>
      <c r="G118" s="124"/>
      <c r="H118" s="125"/>
      <c r="I118" s="96"/>
    </row>
    <row r="119" spans="1:9" ht="13.5" thickBot="1">
      <c r="A119" s="98"/>
      <c r="B119" s="308"/>
      <c r="C119" s="307" t="s">
        <v>112</v>
      </c>
      <c r="D119" s="123"/>
      <c r="E119" s="124"/>
      <c r="F119" s="124"/>
      <c r="G119" s="124"/>
      <c r="H119" s="125"/>
      <c r="I119" s="96"/>
    </row>
    <row r="120" spans="1:9" ht="13.5" thickBot="1">
      <c r="A120" s="98"/>
      <c r="B120" s="309"/>
      <c r="C120" s="309"/>
      <c r="D120" s="123"/>
      <c r="E120" s="124"/>
      <c r="F120" s="124"/>
      <c r="G120" s="124"/>
      <c r="H120" s="125"/>
      <c r="I120" s="96"/>
    </row>
    <row r="121" spans="1:9" ht="13.5" thickBot="1">
      <c r="A121" s="94"/>
      <c r="B121" s="307" t="s">
        <v>113</v>
      </c>
      <c r="C121" s="307" t="s">
        <v>111</v>
      </c>
      <c r="D121" s="123"/>
      <c r="E121" s="124"/>
      <c r="F121" s="124"/>
      <c r="G121" s="124"/>
      <c r="H121" s="125"/>
      <c r="I121" s="96"/>
    </row>
    <row r="122" spans="1:9" ht="13.5" thickBot="1">
      <c r="A122" s="94"/>
      <c r="B122" s="308"/>
      <c r="C122" s="309"/>
      <c r="D122" s="123"/>
      <c r="E122" s="124"/>
      <c r="F122" s="124"/>
      <c r="G122" s="124"/>
      <c r="H122" s="125"/>
      <c r="I122" s="96"/>
    </row>
    <row r="123" spans="1:9" ht="13.15" thickBot="1">
      <c r="B123" s="308"/>
      <c r="C123" s="307" t="s">
        <v>112</v>
      </c>
      <c r="D123" s="123"/>
      <c r="E123" s="124"/>
      <c r="F123" s="124"/>
      <c r="G123" s="124"/>
      <c r="H123" s="125"/>
    </row>
    <row r="124" spans="1:9" ht="13.15" thickBot="1">
      <c r="B124" s="309"/>
      <c r="C124" s="309"/>
      <c r="D124" s="123"/>
      <c r="E124" s="124"/>
      <c r="F124" s="124"/>
      <c r="G124" s="124"/>
      <c r="H124" s="125"/>
    </row>
  </sheetData>
  <mergeCells count="145">
    <mergeCell ref="Q34:S37"/>
    <mergeCell ref="T48:V49"/>
    <mergeCell ref="W39:Y47"/>
    <mergeCell ref="T84:V85"/>
    <mergeCell ref="Q57:S58"/>
    <mergeCell ref="T53:U53"/>
    <mergeCell ref="U54:V54"/>
    <mergeCell ref="T39:V43"/>
    <mergeCell ref="W53:X53"/>
    <mergeCell ref="W108:X108"/>
    <mergeCell ref="T108:U108"/>
    <mergeCell ref="Q108:R108"/>
    <mergeCell ref="N108:O108"/>
    <mergeCell ref="K107:L107"/>
    <mergeCell ref="H93:J104"/>
    <mergeCell ref="K93:M104"/>
    <mergeCell ref="C111:E111"/>
    <mergeCell ref="B116:H116"/>
    <mergeCell ref="C110:E110"/>
    <mergeCell ref="H108:I108"/>
    <mergeCell ref="K108:L108"/>
    <mergeCell ref="H107:I107"/>
    <mergeCell ref="W93:Y101"/>
    <mergeCell ref="W107:X107"/>
    <mergeCell ref="T102:V103"/>
    <mergeCell ref="A88:A91"/>
    <mergeCell ref="B88:B90"/>
    <mergeCell ref="B70:B72"/>
    <mergeCell ref="D70:D71"/>
    <mergeCell ref="C72:D72"/>
    <mergeCell ref="B52:B53"/>
    <mergeCell ref="C52:C53"/>
    <mergeCell ref="D52:D53"/>
    <mergeCell ref="E106:E107"/>
    <mergeCell ref="E70:E71"/>
    <mergeCell ref="D88:D89"/>
    <mergeCell ref="C88:C89"/>
    <mergeCell ref="C90:D90"/>
    <mergeCell ref="H39:J50"/>
    <mergeCell ref="K39:M50"/>
    <mergeCell ref="Q39:S40"/>
    <mergeCell ref="N53:O53"/>
    <mergeCell ref="Q53:R53"/>
    <mergeCell ref="N41:P50"/>
    <mergeCell ref="G52:G53"/>
    <mergeCell ref="A52:A55"/>
    <mergeCell ref="A70:A73"/>
    <mergeCell ref="I72:J72"/>
    <mergeCell ref="L72:M72"/>
    <mergeCell ref="H53:I53"/>
    <mergeCell ref="O72:P72"/>
    <mergeCell ref="E52:E53"/>
    <mergeCell ref="S4:S5"/>
    <mergeCell ref="Q11:Q12"/>
    <mergeCell ref="N3:P3"/>
    <mergeCell ref="Q3:S3"/>
    <mergeCell ref="T3:V3"/>
    <mergeCell ref="M4:M5"/>
    <mergeCell ref="Y4:Y5"/>
    <mergeCell ref="W3:Y3"/>
    <mergeCell ref="A1:Y2"/>
    <mergeCell ref="A3:A5"/>
    <mergeCell ref="B3:B5"/>
    <mergeCell ref="C3:C5"/>
    <mergeCell ref="D3:D5"/>
    <mergeCell ref="E3:E5"/>
    <mergeCell ref="G3:G5"/>
    <mergeCell ref="H3:J3"/>
    <mergeCell ref="K3:M3"/>
    <mergeCell ref="J4:J5"/>
    <mergeCell ref="H9:H11"/>
    <mergeCell ref="N12:P12"/>
    <mergeCell ref="K7:M10"/>
    <mergeCell ref="H12:J12"/>
    <mergeCell ref="K12:M12"/>
    <mergeCell ref="N7:P10"/>
    <mergeCell ref="G88:G89"/>
    <mergeCell ref="G70:G71"/>
    <mergeCell ref="R54:S54"/>
    <mergeCell ref="N89:O89"/>
    <mergeCell ref="C54:D54"/>
    <mergeCell ref="O54:P54"/>
    <mergeCell ref="K57:M68"/>
    <mergeCell ref="N59:P68"/>
    <mergeCell ref="E88:E89"/>
    <mergeCell ref="H57:J68"/>
    <mergeCell ref="K75:M86"/>
    <mergeCell ref="H89:I89"/>
    <mergeCell ref="K89:L89"/>
    <mergeCell ref="C70:C71"/>
    <mergeCell ref="H75:J86"/>
    <mergeCell ref="W90:X90"/>
    <mergeCell ref="T75:V79"/>
    <mergeCell ref="Q80:S86"/>
    <mergeCell ref="W89:X89"/>
    <mergeCell ref="Q90:R90"/>
    <mergeCell ref="N71:O71"/>
    <mergeCell ref="Q71:R71"/>
    <mergeCell ref="Q75:S76"/>
    <mergeCell ref="N77:P86"/>
    <mergeCell ref="W71:X71"/>
    <mergeCell ref="R72:S72"/>
    <mergeCell ref="U72:V72"/>
    <mergeCell ref="W75:Y83"/>
    <mergeCell ref="Q89:R89"/>
    <mergeCell ref="T71:U71"/>
    <mergeCell ref="X72:Y72"/>
    <mergeCell ref="T89:U89"/>
    <mergeCell ref="F3:F5"/>
    <mergeCell ref="G106:G107"/>
    <mergeCell ref="T107:U107"/>
    <mergeCell ref="T90:U90"/>
    <mergeCell ref="H71:I71"/>
    <mergeCell ref="K71:L71"/>
    <mergeCell ref="Q62:S68"/>
    <mergeCell ref="W57:Y65"/>
    <mergeCell ref="X54:Y54"/>
    <mergeCell ref="I54:J54"/>
    <mergeCell ref="L54:M54"/>
    <mergeCell ref="K53:L53"/>
    <mergeCell ref="T57:V61"/>
    <mergeCell ref="Q7:S10"/>
    <mergeCell ref="T7:V12"/>
    <mergeCell ref="W7:Y12"/>
    <mergeCell ref="V4:V5"/>
    <mergeCell ref="P4:P5"/>
    <mergeCell ref="H90:I90"/>
    <mergeCell ref="K90:L90"/>
    <mergeCell ref="N90:O90"/>
    <mergeCell ref="N107:O107"/>
    <mergeCell ref="Q107:R107"/>
    <mergeCell ref="N95:P104"/>
    <mergeCell ref="B121:B124"/>
    <mergeCell ref="C121:C122"/>
    <mergeCell ref="C123:C124"/>
    <mergeCell ref="C108:D108"/>
    <mergeCell ref="B106:B108"/>
    <mergeCell ref="T93:V97"/>
    <mergeCell ref="Q98:S104"/>
    <mergeCell ref="B117:B120"/>
    <mergeCell ref="C117:C118"/>
    <mergeCell ref="C119:C120"/>
    <mergeCell ref="Q93:S94"/>
    <mergeCell ref="C106:C107"/>
    <mergeCell ref="D106:D107"/>
  </mergeCells>
  <phoneticPr fontId="18" type="noConversion"/>
  <pageMargins left="0.39370078740157483" right="0.39370078740157483" top="0.39370078740157483" bottom="0.39370078740157483" header="0.39370078740157483" footer="0.39370078740157483"/>
  <pageSetup paperSize="9" scale="55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24"/>
  <sheetViews>
    <sheetView topLeftCell="A49" zoomScale="70" zoomScaleNormal="70" zoomScaleSheetLayoutView="80" workbookViewId="0">
      <selection activeCell="O75" sqref="O75:S86"/>
    </sheetView>
  </sheetViews>
  <sheetFormatPr defaultRowHeight="13.9"/>
  <cols>
    <col min="1" max="1" width="5.6640625" style="47" customWidth="1"/>
    <col min="2" max="2" width="68.796875" style="65" customWidth="1"/>
    <col min="3" max="3" width="13.33203125" customWidth="1"/>
    <col min="4" max="4" width="13.86328125" customWidth="1"/>
    <col min="7" max="8" width="9.53125" customWidth="1"/>
    <col min="9" max="9" width="8" customWidth="1"/>
    <col min="10" max="10" width="8.33203125" customWidth="1"/>
    <col min="11" max="11" width="3.86328125" customWidth="1"/>
    <col min="12" max="12" width="8.33203125" customWidth="1"/>
    <col min="13" max="13" width="3.86328125" customWidth="1"/>
    <col min="14" max="14" width="6.796875" customWidth="1"/>
    <col min="15" max="15" width="8.33203125" customWidth="1"/>
    <col min="16" max="16" width="3.86328125" customWidth="1"/>
    <col min="17" max="17" width="8.33203125" customWidth="1"/>
    <col min="18" max="18" width="3.86328125" customWidth="1"/>
    <col min="19" max="19" width="6.796875" customWidth="1"/>
    <col min="20" max="20" width="8.33203125" customWidth="1"/>
    <col min="21" max="21" width="3.86328125" customWidth="1"/>
    <col min="22" max="22" width="8.33203125" customWidth="1"/>
    <col min="23" max="23" width="3.86328125" customWidth="1"/>
    <col min="24" max="24" width="6.796875" customWidth="1"/>
    <col min="25" max="25" width="8.33203125" customWidth="1"/>
    <col min="26" max="26" width="3.86328125" customWidth="1"/>
    <col min="27" max="27" width="8.33203125" customWidth="1"/>
    <col min="28" max="28" width="3.86328125" customWidth="1"/>
    <col min="29" max="29" width="6.796875" customWidth="1"/>
    <col min="30" max="30" width="8.33203125" customWidth="1"/>
    <col min="31" max="31" width="3.86328125" customWidth="1"/>
    <col min="32" max="32" width="8.33203125" customWidth="1"/>
    <col min="33" max="33" width="3.86328125" customWidth="1"/>
    <col min="34" max="34" width="6.796875" customWidth="1"/>
    <col min="35" max="35" width="8.33203125" customWidth="1"/>
    <col min="36" max="36" width="3.86328125" customWidth="1"/>
    <col min="37" max="37" width="8.33203125" customWidth="1"/>
    <col min="38" max="38" width="3.86328125" customWidth="1"/>
    <col min="39" max="39" width="6.796875" customWidth="1"/>
  </cols>
  <sheetData>
    <row r="1" spans="1:40" ht="12.75">
      <c r="A1" s="388" t="s">
        <v>124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90"/>
      <c r="AN1" s="26"/>
    </row>
    <row r="2" spans="1:40" ht="118.25" customHeight="1" thickBot="1">
      <c r="A2" s="391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3"/>
      <c r="AN2" s="26"/>
    </row>
    <row r="3" spans="1:40" ht="16.25" customHeight="1" thickBot="1">
      <c r="A3" s="394" t="s">
        <v>0</v>
      </c>
      <c r="B3" s="397" t="s">
        <v>3</v>
      </c>
      <c r="C3" s="394" t="s">
        <v>122</v>
      </c>
      <c r="D3" s="394" t="s">
        <v>12</v>
      </c>
      <c r="E3" s="394" t="s">
        <v>23</v>
      </c>
      <c r="F3" s="394" t="s">
        <v>24</v>
      </c>
      <c r="G3" s="394" t="s">
        <v>1</v>
      </c>
      <c r="H3" s="334" t="s">
        <v>120</v>
      </c>
      <c r="I3" s="394" t="s">
        <v>27</v>
      </c>
      <c r="J3" s="385" t="s">
        <v>4</v>
      </c>
      <c r="K3" s="386"/>
      <c r="L3" s="386"/>
      <c r="M3" s="386"/>
      <c r="N3" s="387"/>
      <c r="O3" s="385" t="s">
        <v>5</v>
      </c>
      <c r="P3" s="386"/>
      <c r="Q3" s="386"/>
      <c r="R3" s="386"/>
      <c r="S3" s="387"/>
      <c r="T3" s="385" t="s">
        <v>6</v>
      </c>
      <c r="U3" s="386"/>
      <c r="V3" s="386"/>
      <c r="W3" s="386"/>
      <c r="X3" s="387"/>
      <c r="Y3" s="385" t="s">
        <v>7</v>
      </c>
      <c r="Z3" s="386"/>
      <c r="AA3" s="386"/>
      <c r="AB3" s="386"/>
      <c r="AC3" s="387"/>
      <c r="AD3" s="385" t="s">
        <v>19</v>
      </c>
      <c r="AE3" s="386"/>
      <c r="AF3" s="386"/>
      <c r="AG3" s="386"/>
      <c r="AH3" s="387"/>
      <c r="AI3" s="385" t="s">
        <v>20</v>
      </c>
      <c r="AJ3" s="386"/>
      <c r="AK3" s="386"/>
      <c r="AL3" s="386"/>
      <c r="AM3" s="387"/>
      <c r="AN3" s="26"/>
    </row>
    <row r="4" spans="1:40" ht="15.75" thickBot="1">
      <c r="A4" s="395"/>
      <c r="B4" s="398"/>
      <c r="C4" s="395"/>
      <c r="D4" s="395"/>
      <c r="E4" s="395"/>
      <c r="F4" s="395"/>
      <c r="G4" s="395"/>
      <c r="H4" s="335"/>
      <c r="I4" s="395"/>
      <c r="J4" s="434" t="s">
        <v>9</v>
      </c>
      <c r="K4" s="435"/>
      <c r="L4" s="434" t="s">
        <v>10</v>
      </c>
      <c r="M4" s="435"/>
      <c r="N4" s="358" t="s">
        <v>1</v>
      </c>
      <c r="O4" s="434" t="s">
        <v>9</v>
      </c>
      <c r="P4" s="435"/>
      <c r="Q4" s="434" t="s">
        <v>10</v>
      </c>
      <c r="R4" s="435"/>
      <c r="S4" s="358" t="s">
        <v>1</v>
      </c>
      <c r="T4" s="434" t="s">
        <v>9</v>
      </c>
      <c r="U4" s="435"/>
      <c r="V4" s="434" t="s">
        <v>10</v>
      </c>
      <c r="W4" s="435"/>
      <c r="X4" s="358" t="s">
        <v>1</v>
      </c>
      <c r="Y4" s="434" t="s">
        <v>9</v>
      </c>
      <c r="Z4" s="435"/>
      <c r="AA4" s="434" t="s">
        <v>10</v>
      </c>
      <c r="AB4" s="435"/>
      <c r="AC4" s="358" t="s">
        <v>1</v>
      </c>
      <c r="AD4" s="434" t="s">
        <v>9</v>
      </c>
      <c r="AE4" s="435"/>
      <c r="AF4" s="434" t="s">
        <v>10</v>
      </c>
      <c r="AG4" s="435"/>
      <c r="AH4" s="358" t="s">
        <v>1</v>
      </c>
      <c r="AI4" s="434" t="s">
        <v>9</v>
      </c>
      <c r="AJ4" s="435"/>
      <c r="AK4" s="434" t="s">
        <v>10</v>
      </c>
      <c r="AL4" s="435"/>
      <c r="AM4" s="358" t="s">
        <v>1</v>
      </c>
      <c r="AN4" s="26"/>
    </row>
    <row r="5" spans="1:40" ht="89.45" customHeight="1" thickBot="1">
      <c r="A5" s="396"/>
      <c r="B5" s="399"/>
      <c r="C5" s="396"/>
      <c r="D5" s="396"/>
      <c r="E5" s="396"/>
      <c r="F5" s="396"/>
      <c r="G5" s="396"/>
      <c r="H5" s="336"/>
      <c r="I5" s="396"/>
      <c r="J5" s="40" t="s">
        <v>25</v>
      </c>
      <c r="K5" s="20" t="s">
        <v>26</v>
      </c>
      <c r="L5" s="40" t="s">
        <v>25</v>
      </c>
      <c r="M5" s="20" t="s">
        <v>26</v>
      </c>
      <c r="N5" s="359"/>
      <c r="O5" s="40" t="s">
        <v>25</v>
      </c>
      <c r="P5" s="20" t="s">
        <v>26</v>
      </c>
      <c r="Q5" s="40" t="s">
        <v>25</v>
      </c>
      <c r="R5" s="20" t="s">
        <v>26</v>
      </c>
      <c r="S5" s="359"/>
      <c r="T5" s="40" t="s">
        <v>25</v>
      </c>
      <c r="U5" s="20" t="s">
        <v>26</v>
      </c>
      <c r="V5" s="40" t="s">
        <v>25</v>
      </c>
      <c r="W5" s="20" t="s">
        <v>26</v>
      </c>
      <c r="X5" s="359"/>
      <c r="Y5" s="40" t="s">
        <v>25</v>
      </c>
      <c r="Z5" s="20" t="s">
        <v>26</v>
      </c>
      <c r="AA5" s="40" t="s">
        <v>25</v>
      </c>
      <c r="AB5" s="20" t="s">
        <v>26</v>
      </c>
      <c r="AC5" s="359"/>
      <c r="AD5" s="40" t="s">
        <v>25</v>
      </c>
      <c r="AE5" s="20" t="s">
        <v>26</v>
      </c>
      <c r="AF5" s="40" t="s">
        <v>25</v>
      </c>
      <c r="AG5" s="20" t="s">
        <v>26</v>
      </c>
      <c r="AH5" s="359"/>
      <c r="AI5" s="40" t="s">
        <v>25</v>
      </c>
      <c r="AJ5" s="20" t="s">
        <v>26</v>
      </c>
      <c r="AK5" s="40" t="s">
        <v>25</v>
      </c>
      <c r="AL5" s="20" t="s">
        <v>26</v>
      </c>
      <c r="AM5" s="359"/>
      <c r="AN5" s="26"/>
    </row>
    <row r="6" spans="1:40" ht="14.65" thickBot="1">
      <c r="A6" s="1" t="s">
        <v>2</v>
      </c>
      <c r="B6" s="58" t="s">
        <v>13</v>
      </c>
      <c r="C6" s="3">
        <f t="shared" ref="C6:H6" si="0">SUM(C7:C12)</f>
        <v>216</v>
      </c>
      <c r="D6" s="2">
        <f t="shared" si="0"/>
        <v>120</v>
      </c>
      <c r="E6" s="21">
        <f t="shared" si="0"/>
        <v>96</v>
      </c>
      <c r="F6" s="3">
        <f t="shared" si="0"/>
        <v>184</v>
      </c>
      <c r="G6" s="2">
        <f t="shared" si="0"/>
        <v>15</v>
      </c>
      <c r="H6" s="2">
        <f t="shared" si="0"/>
        <v>0</v>
      </c>
      <c r="I6" s="4"/>
      <c r="J6" s="5">
        <f>SUM(J7:J12)</f>
        <v>9</v>
      </c>
      <c r="K6" s="22">
        <f>SUM(K7:K12)</f>
        <v>18</v>
      </c>
      <c r="L6" s="5">
        <f>SUM(L7:L12)</f>
        <v>60</v>
      </c>
      <c r="M6" s="22">
        <f>SUM(M7:M12)</f>
        <v>24</v>
      </c>
      <c r="N6" s="4">
        <f>SUM(N7:N12)</f>
        <v>10</v>
      </c>
      <c r="O6" s="5">
        <f t="shared" ref="O6:AM6" si="1">SUM(O7:O12)</f>
        <v>0</v>
      </c>
      <c r="P6" s="22">
        <f t="shared" si="1"/>
        <v>0</v>
      </c>
      <c r="Q6" s="5">
        <f t="shared" si="1"/>
        <v>18</v>
      </c>
      <c r="R6" s="22">
        <f t="shared" si="1"/>
        <v>12</v>
      </c>
      <c r="S6" s="4">
        <f t="shared" si="1"/>
        <v>1</v>
      </c>
      <c r="T6" s="5">
        <f t="shared" si="1"/>
        <v>0</v>
      </c>
      <c r="U6" s="22">
        <f t="shared" si="1"/>
        <v>0</v>
      </c>
      <c r="V6" s="5">
        <f t="shared" si="1"/>
        <v>18</v>
      </c>
      <c r="W6" s="22">
        <f t="shared" si="1"/>
        <v>12</v>
      </c>
      <c r="X6" s="4">
        <f t="shared" si="1"/>
        <v>1</v>
      </c>
      <c r="Y6" s="5">
        <f t="shared" si="1"/>
        <v>0</v>
      </c>
      <c r="Z6" s="22">
        <f t="shared" si="1"/>
        <v>0</v>
      </c>
      <c r="AA6" s="5">
        <f t="shared" si="1"/>
        <v>33</v>
      </c>
      <c r="AB6" s="23">
        <f t="shared" si="1"/>
        <v>12</v>
      </c>
      <c r="AC6" s="6">
        <f t="shared" si="1"/>
        <v>3</v>
      </c>
      <c r="AD6" s="5">
        <f t="shared" si="1"/>
        <v>0</v>
      </c>
      <c r="AE6" s="22">
        <f t="shared" si="1"/>
        <v>0</v>
      </c>
      <c r="AF6" s="5">
        <f t="shared" si="1"/>
        <v>0</v>
      </c>
      <c r="AG6" s="22">
        <f t="shared" si="1"/>
        <v>0</v>
      </c>
      <c r="AH6" s="4">
        <f t="shared" si="1"/>
        <v>0</v>
      </c>
      <c r="AI6" s="5">
        <f t="shared" si="1"/>
        <v>0</v>
      </c>
      <c r="AJ6" s="22">
        <f t="shared" si="1"/>
        <v>0</v>
      </c>
      <c r="AK6" s="5">
        <f t="shared" si="1"/>
        <v>0</v>
      </c>
      <c r="AL6" s="23">
        <f t="shared" si="1"/>
        <v>0</v>
      </c>
      <c r="AM6" s="6">
        <f t="shared" si="1"/>
        <v>0</v>
      </c>
      <c r="AN6" s="26"/>
    </row>
    <row r="7" spans="1:40" ht="14.25">
      <c r="A7" s="41">
        <v>1</v>
      </c>
      <c r="B7" s="59" t="s">
        <v>78</v>
      </c>
      <c r="C7" s="208">
        <v>27</v>
      </c>
      <c r="D7" s="48">
        <v>15</v>
      </c>
      <c r="E7" s="209">
        <v>12</v>
      </c>
      <c r="F7" s="49">
        <v>48</v>
      </c>
      <c r="G7" s="187">
        <v>3</v>
      </c>
      <c r="H7" s="133">
        <v>0</v>
      </c>
      <c r="I7" s="50" t="s">
        <v>17</v>
      </c>
      <c r="J7" s="7">
        <v>6</v>
      </c>
      <c r="K7" s="24">
        <v>12</v>
      </c>
      <c r="L7" s="8">
        <v>9</v>
      </c>
      <c r="M7" s="25"/>
      <c r="N7" s="171">
        <v>3</v>
      </c>
      <c r="O7" s="353"/>
      <c r="P7" s="354"/>
      <c r="Q7" s="354"/>
      <c r="R7" s="354"/>
      <c r="S7" s="357"/>
      <c r="T7" s="353"/>
      <c r="U7" s="354"/>
      <c r="V7" s="354"/>
      <c r="W7" s="354"/>
      <c r="X7" s="357"/>
      <c r="Y7" s="353"/>
      <c r="Z7" s="354"/>
      <c r="AA7" s="354"/>
      <c r="AB7" s="354"/>
      <c r="AC7" s="357"/>
      <c r="AD7" s="353"/>
      <c r="AE7" s="354"/>
      <c r="AF7" s="354"/>
      <c r="AG7" s="354"/>
      <c r="AH7" s="357"/>
      <c r="AI7" s="353"/>
      <c r="AJ7" s="354"/>
      <c r="AK7" s="354"/>
      <c r="AL7" s="354"/>
      <c r="AM7" s="357"/>
      <c r="AN7" s="26"/>
    </row>
    <row r="8" spans="1:40" ht="14.25">
      <c r="A8" s="42">
        <v>2</v>
      </c>
      <c r="B8" s="60" t="s">
        <v>79</v>
      </c>
      <c r="C8" s="208">
        <v>18</v>
      </c>
      <c r="D8" s="48">
        <v>6</v>
      </c>
      <c r="E8" s="210">
        <v>12</v>
      </c>
      <c r="F8" s="51">
        <v>32</v>
      </c>
      <c r="G8" s="187">
        <v>2</v>
      </c>
      <c r="H8" s="134">
        <v>0</v>
      </c>
      <c r="I8" s="50" t="s">
        <v>17</v>
      </c>
      <c r="J8" s="7">
        <v>3</v>
      </c>
      <c r="K8" s="24">
        <v>6</v>
      </c>
      <c r="L8" s="8">
        <v>9</v>
      </c>
      <c r="M8" s="25"/>
      <c r="N8" s="171">
        <v>2</v>
      </c>
      <c r="O8" s="347"/>
      <c r="P8" s="348"/>
      <c r="Q8" s="348"/>
      <c r="R8" s="348"/>
      <c r="S8" s="349"/>
      <c r="T8" s="347"/>
      <c r="U8" s="348"/>
      <c r="V8" s="348"/>
      <c r="W8" s="348"/>
      <c r="X8" s="349"/>
      <c r="Y8" s="347"/>
      <c r="Z8" s="348"/>
      <c r="AA8" s="348"/>
      <c r="AB8" s="348"/>
      <c r="AC8" s="349"/>
      <c r="AD8" s="347"/>
      <c r="AE8" s="348"/>
      <c r="AF8" s="348"/>
      <c r="AG8" s="348"/>
      <c r="AH8" s="349"/>
      <c r="AI8" s="347"/>
      <c r="AJ8" s="348"/>
      <c r="AK8" s="348"/>
      <c r="AL8" s="348"/>
      <c r="AM8" s="349"/>
      <c r="AN8" s="26"/>
    </row>
    <row r="9" spans="1:40" ht="14.25">
      <c r="A9" s="42">
        <v>3</v>
      </c>
      <c r="B9" s="60" t="s">
        <v>52</v>
      </c>
      <c r="C9" s="208">
        <v>18</v>
      </c>
      <c r="D9" s="48">
        <v>6</v>
      </c>
      <c r="E9" s="210">
        <v>12</v>
      </c>
      <c r="F9" s="51">
        <v>32</v>
      </c>
      <c r="G9" s="187">
        <v>2</v>
      </c>
      <c r="H9" s="134">
        <v>0</v>
      </c>
      <c r="I9" s="50" t="s">
        <v>17</v>
      </c>
      <c r="J9" s="344"/>
      <c r="K9" s="440"/>
      <c r="L9" s="8">
        <v>6</v>
      </c>
      <c r="M9" s="25">
        <v>12</v>
      </c>
      <c r="N9" s="171">
        <v>2</v>
      </c>
      <c r="O9" s="347"/>
      <c r="P9" s="348"/>
      <c r="Q9" s="348"/>
      <c r="R9" s="348"/>
      <c r="S9" s="349"/>
      <c r="T9" s="347"/>
      <c r="U9" s="348"/>
      <c r="V9" s="348"/>
      <c r="W9" s="348"/>
      <c r="X9" s="349"/>
      <c r="Y9" s="347"/>
      <c r="Z9" s="348"/>
      <c r="AA9" s="348"/>
      <c r="AB9" s="348"/>
      <c r="AC9" s="349"/>
      <c r="AD9" s="347"/>
      <c r="AE9" s="348"/>
      <c r="AF9" s="348"/>
      <c r="AG9" s="348"/>
      <c r="AH9" s="349"/>
      <c r="AI9" s="347"/>
      <c r="AJ9" s="348"/>
      <c r="AK9" s="348"/>
      <c r="AL9" s="348"/>
      <c r="AM9" s="349"/>
      <c r="AN9" s="26"/>
    </row>
    <row r="10" spans="1:40" ht="14.25">
      <c r="A10" s="42">
        <v>4</v>
      </c>
      <c r="B10" s="43" t="s">
        <v>53</v>
      </c>
      <c r="C10" s="208">
        <v>18</v>
      </c>
      <c r="D10" s="48">
        <v>6</v>
      </c>
      <c r="E10" s="210">
        <v>12</v>
      </c>
      <c r="F10" s="51">
        <v>32</v>
      </c>
      <c r="G10" s="187">
        <v>2</v>
      </c>
      <c r="H10" s="134">
        <v>0</v>
      </c>
      <c r="I10" s="50" t="s">
        <v>17</v>
      </c>
      <c r="J10" s="347"/>
      <c r="K10" s="441"/>
      <c r="L10" s="8">
        <v>18</v>
      </c>
      <c r="M10" s="25"/>
      <c r="N10" s="171">
        <v>2</v>
      </c>
      <c r="O10" s="355"/>
      <c r="P10" s="356"/>
      <c r="Q10" s="356"/>
      <c r="R10" s="356"/>
      <c r="S10" s="360"/>
      <c r="T10" s="347"/>
      <c r="U10" s="348"/>
      <c r="V10" s="348"/>
      <c r="W10" s="348"/>
      <c r="X10" s="349"/>
      <c r="Y10" s="347"/>
      <c r="Z10" s="348"/>
      <c r="AA10" s="348"/>
      <c r="AB10" s="348"/>
      <c r="AC10" s="349"/>
      <c r="AD10" s="347"/>
      <c r="AE10" s="348"/>
      <c r="AF10" s="348"/>
      <c r="AG10" s="348"/>
      <c r="AH10" s="349"/>
      <c r="AI10" s="347"/>
      <c r="AJ10" s="348"/>
      <c r="AK10" s="348"/>
      <c r="AL10" s="348"/>
      <c r="AM10" s="349"/>
      <c r="AN10" s="26"/>
    </row>
    <row r="11" spans="1:40" ht="14.25">
      <c r="A11" s="42">
        <v>5</v>
      </c>
      <c r="B11" s="61" t="s">
        <v>41</v>
      </c>
      <c r="C11" s="208">
        <v>120</v>
      </c>
      <c r="D11" s="48">
        <v>72</v>
      </c>
      <c r="E11" s="210">
        <v>48</v>
      </c>
      <c r="F11" s="52">
        <v>30</v>
      </c>
      <c r="G11" s="187">
        <v>5</v>
      </c>
      <c r="H11" s="135">
        <v>0</v>
      </c>
      <c r="I11" s="53" t="s">
        <v>115</v>
      </c>
      <c r="J11" s="355"/>
      <c r="K11" s="442"/>
      <c r="L11" s="8">
        <v>18</v>
      </c>
      <c r="M11" s="25">
        <v>12</v>
      </c>
      <c r="N11" s="171">
        <v>1</v>
      </c>
      <c r="O11" s="355"/>
      <c r="P11" s="442"/>
      <c r="Q11" s="8">
        <v>18</v>
      </c>
      <c r="R11" s="25">
        <v>12</v>
      </c>
      <c r="S11" s="174">
        <v>1</v>
      </c>
      <c r="T11" s="438"/>
      <c r="U11" s="439"/>
      <c r="V11" s="8">
        <v>18</v>
      </c>
      <c r="W11" s="25">
        <v>12</v>
      </c>
      <c r="X11" s="171">
        <v>1</v>
      </c>
      <c r="Y11" s="344"/>
      <c r="Z11" s="440"/>
      <c r="AA11" s="8">
        <v>18</v>
      </c>
      <c r="AB11" s="25">
        <v>12</v>
      </c>
      <c r="AC11" s="171">
        <v>2</v>
      </c>
      <c r="AD11" s="347"/>
      <c r="AE11" s="348"/>
      <c r="AF11" s="348"/>
      <c r="AG11" s="348"/>
      <c r="AH11" s="349"/>
      <c r="AI11" s="347"/>
      <c r="AJ11" s="348"/>
      <c r="AK11" s="348"/>
      <c r="AL11" s="348"/>
      <c r="AM11" s="349"/>
      <c r="AN11" s="26"/>
    </row>
    <row r="12" spans="1:40" ht="14.65" thickBot="1">
      <c r="A12" s="42">
        <v>6</v>
      </c>
      <c r="B12" s="62" t="s">
        <v>54</v>
      </c>
      <c r="C12" s="208">
        <v>15</v>
      </c>
      <c r="D12" s="54">
        <v>15</v>
      </c>
      <c r="E12" s="210">
        <v>0</v>
      </c>
      <c r="F12" s="55">
        <v>10</v>
      </c>
      <c r="G12" s="188">
        <v>1</v>
      </c>
      <c r="H12" s="136">
        <v>0</v>
      </c>
      <c r="I12" s="56" t="s">
        <v>17</v>
      </c>
      <c r="J12" s="444"/>
      <c r="K12" s="445"/>
      <c r="L12" s="445"/>
      <c r="M12" s="445"/>
      <c r="N12" s="446"/>
      <c r="O12" s="444"/>
      <c r="P12" s="445"/>
      <c r="Q12" s="445"/>
      <c r="R12" s="445"/>
      <c r="S12" s="446"/>
      <c r="T12" s="444"/>
      <c r="U12" s="445"/>
      <c r="V12" s="445"/>
      <c r="W12" s="445"/>
      <c r="X12" s="446"/>
      <c r="Y12" s="350"/>
      <c r="Z12" s="443"/>
      <c r="AA12" s="8">
        <v>15</v>
      </c>
      <c r="AB12" s="25"/>
      <c r="AC12" s="171">
        <v>1</v>
      </c>
      <c r="AD12" s="350"/>
      <c r="AE12" s="351"/>
      <c r="AF12" s="351"/>
      <c r="AG12" s="351"/>
      <c r="AH12" s="352"/>
      <c r="AI12" s="350"/>
      <c r="AJ12" s="351"/>
      <c r="AK12" s="351"/>
      <c r="AL12" s="351"/>
      <c r="AM12" s="352"/>
      <c r="AN12" s="26"/>
    </row>
    <row r="13" spans="1:40" s="26" customFormat="1" ht="14.65" thickBot="1">
      <c r="A13" s="1" t="s">
        <v>15</v>
      </c>
      <c r="B13" s="58" t="s">
        <v>8</v>
      </c>
      <c r="C13" s="11">
        <f t="shared" ref="C13:H13" si="2">SUM(C14:C37)</f>
        <v>789</v>
      </c>
      <c r="D13" s="10">
        <f t="shared" si="2"/>
        <v>555</v>
      </c>
      <c r="E13" s="27">
        <f t="shared" si="2"/>
        <v>234</v>
      </c>
      <c r="F13" s="11">
        <f t="shared" si="2"/>
        <v>1761</v>
      </c>
      <c r="G13" s="12">
        <f t="shared" si="2"/>
        <v>102</v>
      </c>
      <c r="H13" s="12">
        <f t="shared" si="2"/>
        <v>45</v>
      </c>
      <c r="I13" s="13"/>
      <c r="J13" s="13">
        <f t="shared" ref="J13:AM13" si="3">SUM(J14:J37)</f>
        <v>30</v>
      </c>
      <c r="K13" s="28">
        <f t="shared" si="3"/>
        <v>60</v>
      </c>
      <c r="L13" s="13">
        <f t="shared" si="3"/>
        <v>63</v>
      </c>
      <c r="M13" s="28">
        <f t="shared" si="3"/>
        <v>0</v>
      </c>
      <c r="N13" s="12">
        <f t="shared" si="3"/>
        <v>20</v>
      </c>
      <c r="O13" s="13">
        <f t="shared" si="3"/>
        <v>33</v>
      </c>
      <c r="P13" s="28">
        <f t="shared" si="3"/>
        <v>66</v>
      </c>
      <c r="Q13" s="13">
        <f t="shared" si="3"/>
        <v>117</v>
      </c>
      <c r="R13" s="28">
        <f t="shared" si="3"/>
        <v>0</v>
      </c>
      <c r="S13" s="12">
        <f t="shared" si="3"/>
        <v>29</v>
      </c>
      <c r="T13" s="13">
        <f t="shared" si="3"/>
        <v>24</v>
      </c>
      <c r="U13" s="28">
        <f t="shared" si="3"/>
        <v>48</v>
      </c>
      <c r="V13" s="13">
        <f t="shared" si="3"/>
        <v>90</v>
      </c>
      <c r="W13" s="28">
        <f t="shared" si="3"/>
        <v>0</v>
      </c>
      <c r="X13" s="12">
        <f t="shared" si="3"/>
        <v>21</v>
      </c>
      <c r="Y13" s="13">
        <f t="shared" si="3"/>
        <v>18</v>
      </c>
      <c r="Z13" s="28">
        <f t="shared" si="3"/>
        <v>36</v>
      </c>
      <c r="AA13" s="13">
        <f t="shared" si="3"/>
        <v>81</v>
      </c>
      <c r="AB13" s="29">
        <f t="shared" si="3"/>
        <v>0</v>
      </c>
      <c r="AC13" s="14">
        <f t="shared" si="3"/>
        <v>17</v>
      </c>
      <c r="AD13" s="13">
        <f t="shared" si="3"/>
        <v>6</v>
      </c>
      <c r="AE13" s="28">
        <f t="shared" si="3"/>
        <v>12</v>
      </c>
      <c r="AF13" s="13">
        <f t="shared" si="3"/>
        <v>81</v>
      </c>
      <c r="AG13" s="28">
        <f t="shared" si="3"/>
        <v>0</v>
      </c>
      <c r="AH13" s="12">
        <f t="shared" si="3"/>
        <v>11</v>
      </c>
      <c r="AI13" s="13">
        <f t="shared" si="3"/>
        <v>6</v>
      </c>
      <c r="AJ13" s="28">
        <f t="shared" si="3"/>
        <v>12</v>
      </c>
      <c r="AK13" s="13">
        <f t="shared" si="3"/>
        <v>18</v>
      </c>
      <c r="AL13" s="29">
        <f t="shared" si="3"/>
        <v>0</v>
      </c>
      <c r="AM13" s="14">
        <f t="shared" si="3"/>
        <v>4</v>
      </c>
    </row>
    <row r="14" spans="1:40" ht="14.25">
      <c r="A14" s="57">
        <v>7</v>
      </c>
      <c r="B14" s="45" t="s">
        <v>51</v>
      </c>
      <c r="C14" s="206">
        <v>18</v>
      </c>
      <c r="D14" s="71">
        <v>6</v>
      </c>
      <c r="E14" s="211">
        <v>12</v>
      </c>
      <c r="F14" s="51">
        <v>57</v>
      </c>
      <c r="G14" s="175">
        <v>3</v>
      </c>
      <c r="H14" s="137">
        <v>0</v>
      </c>
      <c r="I14" s="127" t="s">
        <v>29</v>
      </c>
      <c r="J14" s="78">
        <v>6</v>
      </c>
      <c r="K14" s="152">
        <v>12</v>
      </c>
      <c r="L14" s="455"/>
      <c r="M14" s="456"/>
      <c r="N14" s="179">
        <v>3</v>
      </c>
      <c r="O14" s="280"/>
      <c r="P14" s="281"/>
      <c r="Q14" s="281"/>
      <c r="R14" s="281"/>
      <c r="S14" s="282"/>
      <c r="T14" s="295"/>
      <c r="U14" s="296"/>
      <c r="V14" s="296"/>
      <c r="W14" s="296"/>
      <c r="X14" s="297"/>
      <c r="Y14" s="274"/>
      <c r="Z14" s="275"/>
      <c r="AA14" s="275"/>
      <c r="AB14" s="275"/>
      <c r="AC14" s="276"/>
      <c r="AD14" s="274"/>
      <c r="AE14" s="275"/>
      <c r="AF14" s="275"/>
      <c r="AG14" s="275"/>
      <c r="AH14" s="276"/>
      <c r="AI14" s="274"/>
      <c r="AJ14" s="275"/>
      <c r="AK14" s="275"/>
      <c r="AL14" s="275"/>
      <c r="AM14" s="276"/>
    </row>
    <row r="15" spans="1:40" ht="14.25">
      <c r="A15" s="57">
        <v>8</v>
      </c>
      <c r="B15" s="45" t="s">
        <v>28</v>
      </c>
      <c r="C15" s="206">
        <v>18</v>
      </c>
      <c r="D15" s="71">
        <v>12</v>
      </c>
      <c r="E15" s="211">
        <v>6</v>
      </c>
      <c r="F15" s="116">
        <v>57</v>
      </c>
      <c r="G15" s="176">
        <v>3</v>
      </c>
      <c r="H15" s="141">
        <v>0</v>
      </c>
      <c r="I15" s="129" t="s">
        <v>29</v>
      </c>
      <c r="J15" s="160">
        <v>3</v>
      </c>
      <c r="K15" s="152">
        <v>6</v>
      </c>
      <c r="L15" s="9">
        <v>9</v>
      </c>
      <c r="M15" s="86"/>
      <c r="N15" s="171">
        <v>3</v>
      </c>
      <c r="O15" s="280"/>
      <c r="P15" s="281"/>
      <c r="Q15" s="281"/>
      <c r="R15" s="281"/>
      <c r="S15" s="282"/>
      <c r="T15" s="295"/>
      <c r="U15" s="296"/>
      <c r="V15" s="296"/>
      <c r="W15" s="296"/>
      <c r="X15" s="297"/>
      <c r="Y15" s="274"/>
      <c r="Z15" s="275"/>
      <c r="AA15" s="275"/>
      <c r="AB15" s="275"/>
      <c r="AC15" s="276"/>
      <c r="AD15" s="274"/>
      <c r="AE15" s="275"/>
      <c r="AF15" s="275"/>
      <c r="AG15" s="275"/>
      <c r="AH15" s="276"/>
      <c r="AI15" s="274"/>
      <c r="AJ15" s="275"/>
      <c r="AK15" s="275"/>
      <c r="AL15" s="275"/>
      <c r="AM15" s="276"/>
    </row>
    <row r="16" spans="1:40" ht="14.25">
      <c r="A16" s="106">
        <v>9</v>
      </c>
      <c r="B16" s="45" t="s">
        <v>31</v>
      </c>
      <c r="C16" s="207">
        <v>18</v>
      </c>
      <c r="D16" s="71">
        <v>12</v>
      </c>
      <c r="E16" s="211">
        <v>6</v>
      </c>
      <c r="F16" s="116">
        <v>57</v>
      </c>
      <c r="G16" s="175">
        <v>3</v>
      </c>
      <c r="H16" s="137">
        <v>0</v>
      </c>
      <c r="I16" s="129" t="s">
        <v>29</v>
      </c>
      <c r="J16" s="78">
        <v>3</v>
      </c>
      <c r="K16" s="152">
        <v>6</v>
      </c>
      <c r="L16" s="15">
        <v>9</v>
      </c>
      <c r="M16" s="86"/>
      <c r="N16" s="171">
        <v>3</v>
      </c>
      <c r="O16" s="280"/>
      <c r="P16" s="281"/>
      <c r="Q16" s="281"/>
      <c r="R16" s="281"/>
      <c r="S16" s="282"/>
      <c r="T16" s="295"/>
      <c r="U16" s="296"/>
      <c r="V16" s="296"/>
      <c r="W16" s="296"/>
      <c r="X16" s="297"/>
      <c r="Y16" s="274"/>
      <c r="Z16" s="275"/>
      <c r="AA16" s="275"/>
      <c r="AB16" s="275"/>
      <c r="AC16" s="276"/>
      <c r="AD16" s="274"/>
      <c r="AE16" s="275"/>
      <c r="AF16" s="275"/>
      <c r="AG16" s="275"/>
      <c r="AH16" s="276"/>
      <c r="AI16" s="274"/>
      <c r="AJ16" s="275"/>
      <c r="AK16" s="275"/>
      <c r="AL16" s="275"/>
      <c r="AM16" s="276"/>
    </row>
    <row r="17" spans="1:39" ht="14.25">
      <c r="A17" s="57">
        <v>10</v>
      </c>
      <c r="B17" s="45" t="s">
        <v>35</v>
      </c>
      <c r="C17" s="207">
        <v>18</v>
      </c>
      <c r="D17" s="71">
        <v>12</v>
      </c>
      <c r="E17" s="211">
        <v>6</v>
      </c>
      <c r="F17" s="51">
        <v>32</v>
      </c>
      <c r="G17" s="176">
        <v>2</v>
      </c>
      <c r="H17" s="141">
        <v>0</v>
      </c>
      <c r="I17" s="56" t="s">
        <v>17</v>
      </c>
      <c r="J17" s="160">
        <v>3</v>
      </c>
      <c r="K17" s="152">
        <v>6</v>
      </c>
      <c r="L17" s="9">
        <v>9</v>
      </c>
      <c r="M17" s="86"/>
      <c r="N17" s="171">
        <v>2</v>
      </c>
      <c r="O17" s="283"/>
      <c r="P17" s="284"/>
      <c r="Q17" s="284"/>
      <c r="R17" s="284"/>
      <c r="S17" s="285"/>
      <c r="T17" s="295"/>
      <c r="U17" s="296"/>
      <c r="V17" s="296"/>
      <c r="W17" s="296"/>
      <c r="X17" s="297"/>
      <c r="Y17" s="274"/>
      <c r="Z17" s="275"/>
      <c r="AA17" s="275"/>
      <c r="AB17" s="275"/>
      <c r="AC17" s="276"/>
      <c r="AD17" s="274"/>
      <c r="AE17" s="275"/>
      <c r="AF17" s="275"/>
      <c r="AG17" s="275"/>
      <c r="AH17" s="276"/>
      <c r="AI17" s="274"/>
      <c r="AJ17" s="275"/>
      <c r="AK17" s="275"/>
      <c r="AL17" s="275"/>
      <c r="AM17" s="276"/>
    </row>
    <row r="18" spans="1:39" ht="14.25">
      <c r="A18" s="57">
        <v>11</v>
      </c>
      <c r="B18" s="45" t="s">
        <v>116</v>
      </c>
      <c r="C18" s="207">
        <v>72</v>
      </c>
      <c r="D18" s="71">
        <v>36</v>
      </c>
      <c r="E18" s="211">
        <v>36</v>
      </c>
      <c r="F18" s="51">
        <v>153</v>
      </c>
      <c r="G18" s="177">
        <v>9</v>
      </c>
      <c r="H18" s="138">
        <v>0</v>
      </c>
      <c r="I18" s="130" t="s">
        <v>115</v>
      </c>
      <c r="J18" s="78">
        <v>9</v>
      </c>
      <c r="K18" s="152">
        <v>18</v>
      </c>
      <c r="L18" s="79">
        <v>9</v>
      </c>
      <c r="M18" s="86"/>
      <c r="N18" s="179">
        <v>4</v>
      </c>
      <c r="O18" s="91">
        <v>9</v>
      </c>
      <c r="P18" s="152">
        <v>18</v>
      </c>
      <c r="Q18" s="15">
        <v>9</v>
      </c>
      <c r="R18" s="86"/>
      <c r="S18" s="171">
        <v>5</v>
      </c>
      <c r="T18" s="295"/>
      <c r="U18" s="296"/>
      <c r="V18" s="296"/>
      <c r="W18" s="296"/>
      <c r="X18" s="297"/>
      <c r="Y18" s="274"/>
      <c r="Z18" s="275"/>
      <c r="AA18" s="275"/>
      <c r="AB18" s="275"/>
      <c r="AC18" s="276"/>
      <c r="AD18" s="274"/>
      <c r="AE18" s="275"/>
      <c r="AF18" s="275"/>
      <c r="AG18" s="275"/>
      <c r="AH18" s="276"/>
      <c r="AI18" s="274"/>
      <c r="AJ18" s="275"/>
      <c r="AK18" s="275"/>
      <c r="AL18" s="275"/>
      <c r="AM18" s="276"/>
    </row>
    <row r="19" spans="1:39" ht="14.25">
      <c r="A19" s="192">
        <v>12</v>
      </c>
      <c r="B19" s="45" t="s">
        <v>117</v>
      </c>
      <c r="C19" s="202">
        <v>45</v>
      </c>
      <c r="D19" s="71">
        <v>33</v>
      </c>
      <c r="E19" s="305">
        <v>12</v>
      </c>
      <c r="F19" s="51">
        <v>105</v>
      </c>
      <c r="G19" s="176">
        <v>6</v>
      </c>
      <c r="H19" s="141">
        <v>4</v>
      </c>
      <c r="I19" s="265" t="s">
        <v>127</v>
      </c>
      <c r="J19" s="306">
        <v>3</v>
      </c>
      <c r="K19" s="152">
        <v>6</v>
      </c>
      <c r="L19" s="222">
        <v>18</v>
      </c>
      <c r="M19" s="86"/>
      <c r="N19" s="171">
        <v>3</v>
      </c>
      <c r="O19" s="83">
        <v>3</v>
      </c>
      <c r="P19" s="153">
        <v>6</v>
      </c>
      <c r="Q19" s="254">
        <v>9</v>
      </c>
      <c r="R19" s="154"/>
      <c r="S19" s="171">
        <v>3</v>
      </c>
      <c r="T19" s="295"/>
      <c r="U19" s="296"/>
      <c r="V19" s="296"/>
      <c r="W19" s="296"/>
      <c r="X19" s="297"/>
      <c r="Y19" s="274"/>
      <c r="Z19" s="275"/>
      <c r="AA19" s="275"/>
      <c r="AB19" s="275"/>
      <c r="AC19" s="276"/>
      <c r="AD19" s="274"/>
      <c r="AE19" s="275"/>
      <c r="AF19" s="275"/>
      <c r="AG19" s="275"/>
      <c r="AH19" s="276"/>
      <c r="AI19" s="274"/>
      <c r="AJ19" s="275"/>
      <c r="AK19" s="275"/>
      <c r="AL19" s="275"/>
      <c r="AM19" s="276"/>
    </row>
    <row r="20" spans="1:39" ht="14.25">
      <c r="A20" s="192">
        <v>13</v>
      </c>
      <c r="B20" s="45" t="s">
        <v>30</v>
      </c>
      <c r="C20" s="202">
        <v>45</v>
      </c>
      <c r="D20" s="71">
        <v>33</v>
      </c>
      <c r="E20" s="305">
        <v>12</v>
      </c>
      <c r="F20" s="51">
        <v>80</v>
      </c>
      <c r="G20" s="175">
        <v>5</v>
      </c>
      <c r="H20" s="137">
        <v>3</v>
      </c>
      <c r="I20" s="121" t="s">
        <v>17</v>
      </c>
      <c r="J20" s="306">
        <v>3</v>
      </c>
      <c r="K20" s="152">
        <v>6</v>
      </c>
      <c r="L20" s="222">
        <v>9</v>
      </c>
      <c r="M20" s="86"/>
      <c r="N20" s="171">
        <v>2</v>
      </c>
      <c r="O20" s="83">
        <v>3</v>
      </c>
      <c r="P20" s="153">
        <v>6</v>
      </c>
      <c r="Q20" s="254">
        <v>18</v>
      </c>
      <c r="R20" s="154"/>
      <c r="S20" s="171">
        <v>3</v>
      </c>
      <c r="T20" s="295"/>
      <c r="U20" s="296"/>
      <c r="V20" s="296"/>
      <c r="W20" s="296"/>
      <c r="X20" s="297"/>
      <c r="Y20" s="274"/>
      <c r="Z20" s="275"/>
      <c r="AA20" s="275"/>
      <c r="AB20" s="275"/>
      <c r="AC20" s="276"/>
      <c r="AD20" s="274"/>
      <c r="AE20" s="275"/>
      <c r="AF20" s="275"/>
      <c r="AG20" s="275"/>
      <c r="AH20" s="276"/>
      <c r="AI20" s="274"/>
      <c r="AJ20" s="275"/>
      <c r="AK20" s="275"/>
      <c r="AL20" s="275"/>
      <c r="AM20" s="276"/>
    </row>
    <row r="21" spans="1:39" ht="14.25">
      <c r="A21" s="193">
        <v>14</v>
      </c>
      <c r="B21" s="45" t="s">
        <v>42</v>
      </c>
      <c r="C21" s="207">
        <v>36</v>
      </c>
      <c r="D21" s="71">
        <v>30</v>
      </c>
      <c r="E21" s="211">
        <v>6</v>
      </c>
      <c r="F21" s="51">
        <v>89</v>
      </c>
      <c r="G21" s="175">
        <v>5</v>
      </c>
      <c r="H21" s="137">
        <v>4</v>
      </c>
      <c r="I21" s="127" t="s">
        <v>29</v>
      </c>
      <c r="J21" s="274"/>
      <c r="K21" s="275"/>
      <c r="L21" s="275"/>
      <c r="M21" s="275"/>
      <c r="N21" s="276"/>
      <c r="O21" s="7">
        <v>3</v>
      </c>
      <c r="P21" s="152">
        <v>6</v>
      </c>
      <c r="Q21" s="222">
        <v>27</v>
      </c>
      <c r="R21" s="86"/>
      <c r="S21" s="171">
        <v>5</v>
      </c>
      <c r="T21" s="295"/>
      <c r="U21" s="296"/>
      <c r="V21" s="296"/>
      <c r="W21" s="296"/>
      <c r="X21" s="297"/>
      <c r="Y21" s="274"/>
      <c r="Z21" s="275"/>
      <c r="AA21" s="275"/>
      <c r="AB21" s="275"/>
      <c r="AC21" s="276"/>
      <c r="AD21" s="274"/>
      <c r="AE21" s="275"/>
      <c r="AF21" s="275"/>
      <c r="AG21" s="275"/>
      <c r="AH21" s="276"/>
      <c r="AI21" s="274"/>
      <c r="AJ21" s="275"/>
      <c r="AK21" s="275"/>
      <c r="AL21" s="275"/>
      <c r="AM21" s="276"/>
    </row>
    <row r="22" spans="1:39" ht="14.25">
      <c r="A22" s="57">
        <v>15</v>
      </c>
      <c r="B22" s="66" t="s">
        <v>33</v>
      </c>
      <c r="C22" s="207">
        <v>36</v>
      </c>
      <c r="D22" s="71">
        <v>24</v>
      </c>
      <c r="E22" s="211">
        <v>12</v>
      </c>
      <c r="F22" s="51">
        <v>89</v>
      </c>
      <c r="G22" s="175">
        <v>5</v>
      </c>
      <c r="H22" s="137">
        <v>0</v>
      </c>
      <c r="I22" s="127" t="s">
        <v>29</v>
      </c>
      <c r="J22" s="274"/>
      <c r="K22" s="275"/>
      <c r="L22" s="275"/>
      <c r="M22" s="275"/>
      <c r="N22" s="276"/>
      <c r="O22" s="91">
        <v>6</v>
      </c>
      <c r="P22" s="152">
        <v>12</v>
      </c>
      <c r="Q22" s="15">
        <v>18</v>
      </c>
      <c r="R22" s="86"/>
      <c r="S22" s="171">
        <v>5</v>
      </c>
      <c r="T22" s="295"/>
      <c r="U22" s="296"/>
      <c r="V22" s="296"/>
      <c r="W22" s="296"/>
      <c r="X22" s="297"/>
      <c r="Y22" s="274"/>
      <c r="Z22" s="275"/>
      <c r="AA22" s="275"/>
      <c r="AB22" s="275"/>
      <c r="AC22" s="276"/>
      <c r="AD22" s="274"/>
      <c r="AE22" s="275"/>
      <c r="AF22" s="275"/>
      <c r="AG22" s="275"/>
      <c r="AH22" s="276"/>
      <c r="AI22" s="274"/>
      <c r="AJ22" s="275"/>
      <c r="AK22" s="275"/>
      <c r="AL22" s="275"/>
      <c r="AM22" s="276"/>
    </row>
    <row r="23" spans="1:39" ht="14.25">
      <c r="A23" s="57">
        <v>16</v>
      </c>
      <c r="B23" s="45" t="s">
        <v>50</v>
      </c>
      <c r="C23" s="206">
        <v>27</v>
      </c>
      <c r="D23" s="71">
        <v>15</v>
      </c>
      <c r="E23" s="211">
        <v>12</v>
      </c>
      <c r="F23" s="51">
        <v>73</v>
      </c>
      <c r="G23" s="175">
        <v>4</v>
      </c>
      <c r="H23" s="137">
        <v>0</v>
      </c>
      <c r="I23" s="127" t="s">
        <v>29</v>
      </c>
      <c r="J23" s="274"/>
      <c r="K23" s="275"/>
      <c r="L23" s="275"/>
      <c r="M23" s="275"/>
      <c r="N23" s="276"/>
      <c r="O23" s="91">
        <v>6</v>
      </c>
      <c r="P23" s="152">
        <v>12</v>
      </c>
      <c r="Q23" s="15">
        <v>9</v>
      </c>
      <c r="R23" s="86"/>
      <c r="S23" s="171">
        <v>4</v>
      </c>
      <c r="T23" s="295"/>
      <c r="U23" s="296"/>
      <c r="V23" s="296"/>
      <c r="W23" s="296"/>
      <c r="X23" s="297"/>
      <c r="Y23" s="274"/>
      <c r="Z23" s="275"/>
      <c r="AA23" s="275"/>
      <c r="AB23" s="275"/>
      <c r="AC23" s="276"/>
      <c r="AD23" s="274"/>
      <c r="AE23" s="275"/>
      <c r="AF23" s="275"/>
      <c r="AG23" s="275"/>
      <c r="AH23" s="276"/>
      <c r="AI23" s="274"/>
      <c r="AJ23" s="275"/>
      <c r="AK23" s="275"/>
      <c r="AL23" s="275"/>
      <c r="AM23" s="276"/>
    </row>
    <row r="24" spans="1:39" ht="14.25">
      <c r="A24" s="192">
        <v>17</v>
      </c>
      <c r="B24" s="45" t="s">
        <v>55</v>
      </c>
      <c r="C24" s="206">
        <v>36</v>
      </c>
      <c r="D24" s="71">
        <v>30</v>
      </c>
      <c r="E24" s="211">
        <v>6</v>
      </c>
      <c r="F24" s="51">
        <v>64</v>
      </c>
      <c r="G24" s="175">
        <v>4</v>
      </c>
      <c r="H24" s="137">
        <v>3</v>
      </c>
      <c r="I24" s="128" t="s">
        <v>17</v>
      </c>
      <c r="J24" s="274"/>
      <c r="K24" s="275"/>
      <c r="L24" s="275"/>
      <c r="M24" s="275"/>
      <c r="N24" s="276"/>
      <c r="O24" s="78">
        <v>3</v>
      </c>
      <c r="P24" s="152">
        <v>6</v>
      </c>
      <c r="Q24" s="223">
        <v>27</v>
      </c>
      <c r="R24" s="86"/>
      <c r="S24" s="179">
        <v>4</v>
      </c>
      <c r="T24" s="298"/>
      <c r="U24" s="299"/>
      <c r="V24" s="299"/>
      <c r="W24" s="299"/>
      <c r="X24" s="300"/>
      <c r="Y24" s="274"/>
      <c r="Z24" s="275"/>
      <c r="AA24" s="275"/>
      <c r="AB24" s="275"/>
      <c r="AC24" s="276"/>
      <c r="AD24" s="274"/>
      <c r="AE24" s="275"/>
      <c r="AF24" s="275"/>
      <c r="AG24" s="275"/>
      <c r="AH24" s="276"/>
      <c r="AI24" s="274"/>
      <c r="AJ24" s="275"/>
      <c r="AK24" s="275"/>
      <c r="AL24" s="275"/>
      <c r="AM24" s="276"/>
    </row>
    <row r="25" spans="1:39" ht="14.25">
      <c r="A25" s="192">
        <v>18</v>
      </c>
      <c r="B25" s="45" t="s">
        <v>39</v>
      </c>
      <c r="C25" s="207">
        <v>36</v>
      </c>
      <c r="D25" s="71">
        <v>24</v>
      </c>
      <c r="E25" s="211">
        <v>12</v>
      </c>
      <c r="F25" s="51">
        <v>89</v>
      </c>
      <c r="G25" s="175">
        <v>5</v>
      </c>
      <c r="H25" s="137">
        <v>3</v>
      </c>
      <c r="I25" s="127" t="s">
        <v>29</v>
      </c>
      <c r="J25" s="274"/>
      <c r="K25" s="275"/>
      <c r="L25" s="275"/>
      <c r="M25" s="275"/>
      <c r="N25" s="276"/>
      <c r="O25" s="271"/>
      <c r="P25" s="272"/>
      <c r="Q25" s="272"/>
      <c r="R25" s="272"/>
      <c r="S25" s="273"/>
      <c r="T25" s="78">
        <v>6</v>
      </c>
      <c r="U25" s="152">
        <v>12</v>
      </c>
      <c r="V25" s="223">
        <v>18</v>
      </c>
      <c r="W25" s="148"/>
      <c r="X25" s="179">
        <v>5</v>
      </c>
      <c r="Y25" s="274"/>
      <c r="Z25" s="275"/>
      <c r="AA25" s="275"/>
      <c r="AB25" s="275"/>
      <c r="AC25" s="276"/>
      <c r="AD25" s="274"/>
      <c r="AE25" s="275"/>
      <c r="AF25" s="275"/>
      <c r="AG25" s="275"/>
      <c r="AH25" s="276"/>
      <c r="AI25" s="274"/>
      <c r="AJ25" s="275"/>
      <c r="AK25" s="275"/>
      <c r="AL25" s="275"/>
      <c r="AM25" s="276"/>
    </row>
    <row r="26" spans="1:39" ht="14.25">
      <c r="A26" s="194">
        <v>19</v>
      </c>
      <c r="B26" s="45" t="s">
        <v>36</v>
      </c>
      <c r="C26" s="207">
        <v>36</v>
      </c>
      <c r="D26" s="71">
        <v>24</v>
      </c>
      <c r="E26" s="212">
        <v>12</v>
      </c>
      <c r="F26" s="116">
        <v>89</v>
      </c>
      <c r="G26" s="175">
        <v>5</v>
      </c>
      <c r="H26" s="137">
        <v>3</v>
      </c>
      <c r="I26" s="127" t="s">
        <v>29</v>
      </c>
      <c r="J26" s="274"/>
      <c r="K26" s="275"/>
      <c r="L26" s="275"/>
      <c r="M26" s="275"/>
      <c r="N26" s="276"/>
      <c r="O26" s="274"/>
      <c r="P26" s="275"/>
      <c r="Q26" s="275"/>
      <c r="R26" s="275"/>
      <c r="S26" s="276"/>
      <c r="T26" s="78">
        <v>6</v>
      </c>
      <c r="U26" s="153">
        <v>12</v>
      </c>
      <c r="V26" s="255">
        <v>18</v>
      </c>
      <c r="W26" s="150"/>
      <c r="X26" s="179">
        <v>5</v>
      </c>
      <c r="Y26" s="274"/>
      <c r="Z26" s="275"/>
      <c r="AA26" s="275"/>
      <c r="AB26" s="275"/>
      <c r="AC26" s="276"/>
      <c r="AD26" s="274"/>
      <c r="AE26" s="275"/>
      <c r="AF26" s="275"/>
      <c r="AG26" s="275"/>
      <c r="AH26" s="276"/>
      <c r="AI26" s="274"/>
      <c r="AJ26" s="275"/>
      <c r="AK26" s="275"/>
      <c r="AL26" s="275"/>
      <c r="AM26" s="276"/>
    </row>
    <row r="27" spans="1:39" ht="14.25">
      <c r="A27" s="106">
        <v>20</v>
      </c>
      <c r="B27" s="66" t="s">
        <v>37</v>
      </c>
      <c r="C27" s="207">
        <v>27</v>
      </c>
      <c r="D27" s="71">
        <v>15</v>
      </c>
      <c r="E27" s="211">
        <v>12</v>
      </c>
      <c r="F27" s="116">
        <v>73</v>
      </c>
      <c r="G27" s="175">
        <v>4</v>
      </c>
      <c r="H27" s="137">
        <v>0</v>
      </c>
      <c r="I27" s="127" t="s">
        <v>29</v>
      </c>
      <c r="J27" s="274"/>
      <c r="K27" s="275"/>
      <c r="L27" s="275"/>
      <c r="M27" s="275"/>
      <c r="N27" s="276"/>
      <c r="O27" s="274"/>
      <c r="P27" s="275"/>
      <c r="Q27" s="275"/>
      <c r="R27" s="275"/>
      <c r="S27" s="276"/>
      <c r="T27" s="78">
        <v>6</v>
      </c>
      <c r="U27" s="152">
        <v>12</v>
      </c>
      <c r="V27" s="79">
        <v>9</v>
      </c>
      <c r="W27" s="148"/>
      <c r="X27" s="179">
        <v>4</v>
      </c>
      <c r="Y27" s="274"/>
      <c r="Z27" s="275"/>
      <c r="AA27" s="275"/>
      <c r="AB27" s="275"/>
      <c r="AC27" s="276"/>
      <c r="AD27" s="274"/>
      <c r="AE27" s="275"/>
      <c r="AF27" s="275"/>
      <c r="AG27" s="275"/>
      <c r="AH27" s="276"/>
      <c r="AI27" s="274"/>
      <c r="AJ27" s="275"/>
      <c r="AK27" s="275"/>
      <c r="AL27" s="275"/>
      <c r="AM27" s="276"/>
    </row>
    <row r="28" spans="1:39" ht="14.25">
      <c r="A28" s="194">
        <v>21</v>
      </c>
      <c r="B28" s="45" t="s">
        <v>48</v>
      </c>
      <c r="C28" s="207">
        <v>9</v>
      </c>
      <c r="D28" s="71">
        <v>9</v>
      </c>
      <c r="E28" s="213">
        <v>0</v>
      </c>
      <c r="F28" s="116">
        <v>16</v>
      </c>
      <c r="G28" s="175">
        <v>1</v>
      </c>
      <c r="H28" s="137">
        <v>1</v>
      </c>
      <c r="I28" s="128" t="s">
        <v>17</v>
      </c>
      <c r="J28" s="274"/>
      <c r="K28" s="275"/>
      <c r="L28" s="275"/>
      <c r="M28" s="275"/>
      <c r="N28" s="276"/>
      <c r="O28" s="274"/>
      <c r="P28" s="275"/>
      <c r="Q28" s="275"/>
      <c r="R28" s="275"/>
      <c r="S28" s="276"/>
      <c r="T28" s="438"/>
      <c r="U28" s="439"/>
      <c r="V28" s="222">
        <v>9</v>
      </c>
      <c r="W28" s="148"/>
      <c r="X28" s="171">
        <v>1</v>
      </c>
      <c r="Y28" s="301"/>
      <c r="Z28" s="302"/>
      <c r="AA28" s="302"/>
      <c r="AB28" s="302"/>
      <c r="AC28" s="303"/>
      <c r="AD28" s="274"/>
      <c r="AE28" s="275"/>
      <c r="AF28" s="275"/>
      <c r="AG28" s="275"/>
      <c r="AH28" s="276"/>
      <c r="AI28" s="274"/>
      <c r="AJ28" s="275"/>
      <c r="AK28" s="275"/>
      <c r="AL28" s="275"/>
      <c r="AM28" s="276"/>
    </row>
    <row r="29" spans="1:39" ht="14.25">
      <c r="A29" s="194">
        <v>22</v>
      </c>
      <c r="B29" s="45" t="s">
        <v>38</v>
      </c>
      <c r="C29" s="207">
        <v>45</v>
      </c>
      <c r="D29" s="71">
        <v>33</v>
      </c>
      <c r="E29" s="213">
        <v>12</v>
      </c>
      <c r="F29" s="51">
        <v>105</v>
      </c>
      <c r="G29" s="177">
        <v>6</v>
      </c>
      <c r="H29" s="138">
        <v>4</v>
      </c>
      <c r="I29" s="130" t="s">
        <v>115</v>
      </c>
      <c r="J29" s="274"/>
      <c r="K29" s="275"/>
      <c r="L29" s="275"/>
      <c r="M29" s="275"/>
      <c r="N29" s="276"/>
      <c r="O29" s="274"/>
      <c r="P29" s="275"/>
      <c r="Q29" s="275"/>
      <c r="R29" s="275"/>
      <c r="S29" s="276"/>
      <c r="T29" s="78">
        <v>3</v>
      </c>
      <c r="U29" s="152">
        <v>6</v>
      </c>
      <c r="V29" s="223">
        <v>18</v>
      </c>
      <c r="W29" s="148"/>
      <c r="X29" s="179">
        <v>3</v>
      </c>
      <c r="Y29" s="78">
        <v>3</v>
      </c>
      <c r="Z29" s="155">
        <v>6</v>
      </c>
      <c r="AA29" s="223">
        <v>9</v>
      </c>
      <c r="AB29" s="148"/>
      <c r="AC29" s="179">
        <v>3</v>
      </c>
      <c r="AD29" s="274"/>
      <c r="AE29" s="275"/>
      <c r="AF29" s="275"/>
      <c r="AG29" s="275"/>
      <c r="AH29" s="276"/>
      <c r="AI29" s="274"/>
      <c r="AJ29" s="275"/>
      <c r="AK29" s="275"/>
      <c r="AL29" s="275"/>
      <c r="AM29" s="276"/>
    </row>
    <row r="30" spans="1:39" ht="14.25">
      <c r="A30" s="195">
        <v>23</v>
      </c>
      <c r="B30" s="45" t="s">
        <v>34</v>
      </c>
      <c r="C30" s="207">
        <v>54</v>
      </c>
      <c r="D30" s="71">
        <v>42</v>
      </c>
      <c r="E30" s="213">
        <v>12</v>
      </c>
      <c r="F30" s="51">
        <v>96</v>
      </c>
      <c r="G30" s="175">
        <v>6</v>
      </c>
      <c r="H30" s="137">
        <v>4</v>
      </c>
      <c r="I30" s="128" t="s">
        <v>17</v>
      </c>
      <c r="J30" s="274"/>
      <c r="K30" s="275"/>
      <c r="L30" s="275"/>
      <c r="M30" s="275"/>
      <c r="N30" s="276"/>
      <c r="O30" s="274"/>
      <c r="P30" s="275"/>
      <c r="Q30" s="275"/>
      <c r="R30" s="275"/>
      <c r="S30" s="276"/>
      <c r="T30" s="78">
        <v>3</v>
      </c>
      <c r="U30" s="152">
        <v>6</v>
      </c>
      <c r="V30" s="223">
        <v>18</v>
      </c>
      <c r="W30" s="148"/>
      <c r="X30" s="179">
        <v>3</v>
      </c>
      <c r="Y30" s="78">
        <v>3</v>
      </c>
      <c r="Z30" s="156">
        <v>6</v>
      </c>
      <c r="AA30" s="255">
        <v>18</v>
      </c>
      <c r="AB30" s="150"/>
      <c r="AC30" s="179">
        <v>3</v>
      </c>
      <c r="AD30" s="274"/>
      <c r="AE30" s="275"/>
      <c r="AF30" s="275"/>
      <c r="AG30" s="275"/>
      <c r="AH30" s="276"/>
      <c r="AI30" s="274"/>
      <c r="AJ30" s="275"/>
      <c r="AK30" s="275"/>
      <c r="AL30" s="275"/>
      <c r="AM30" s="276"/>
    </row>
    <row r="31" spans="1:39" ht="14.25">
      <c r="A31" s="106">
        <v>24</v>
      </c>
      <c r="B31" s="45" t="s">
        <v>84</v>
      </c>
      <c r="C31" s="207">
        <v>27</v>
      </c>
      <c r="D31" s="71">
        <v>15</v>
      </c>
      <c r="E31" s="214">
        <v>12</v>
      </c>
      <c r="F31" s="51">
        <v>73</v>
      </c>
      <c r="G31" s="175">
        <v>4</v>
      </c>
      <c r="H31" s="137">
        <v>0</v>
      </c>
      <c r="I31" s="127" t="s">
        <v>29</v>
      </c>
      <c r="J31" s="274"/>
      <c r="K31" s="275"/>
      <c r="L31" s="275"/>
      <c r="M31" s="275"/>
      <c r="N31" s="276"/>
      <c r="O31" s="274"/>
      <c r="P31" s="275"/>
      <c r="Q31" s="275"/>
      <c r="R31" s="275"/>
      <c r="S31" s="276"/>
      <c r="T31" s="286"/>
      <c r="U31" s="287"/>
      <c r="V31" s="287"/>
      <c r="W31" s="287"/>
      <c r="X31" s="288"/>
      <c r="Y31" s="78">
        <v>6</v>
      </c>
      <c r="Z31" s="117">
        <v>12</v>
      </c>
      <c r="AA31" s="79">
        <v>9</v>
      </c>
      <c r="AB31" s="148"/>
      <c r="AC31" s="179">
        <v>4</v>
      </c>
      <c r="AD31" s="274"/>
      <c r="AE31" s="275"/>
      <c r="AF31" s="275"/>
      <c r="AG31" s="275"/>
      <c r="AH31" s="276"/>
      <c r="AI31" s="274"/>
      <c r="AJ31" s="275"/>
      <c r="AK31" s="275"/>
      <c r="AL31" s="275"/>
      <c r="AM31" s="276"/>
    </row>
    <row r="32" spans="1:39" ht="14.25">
      <c r="A32" s="194">
        <v>25</v>
      </c>
      <c r="B32" s="45" t="s">
        <v>43</v>
      </c>
      <c r="C32" s="207">
        <v>36</v>
      </c>
      <c r="D32" s="71">
        <v>30</v>
      </c>
      <c r="E32" s="214">
        <v>6</v>
      </c>
      <c r="F32" s="51">
        <v>64</v>
      </c>
      <c r="G32" s="175">
        <v>4</v>
      </c>
      <c r="H32" s="137">
        <v>3</v>
      </c>
      <c r="I32" s="128" t="s">
        <v>17</v>
      </c>
      <c r="J32" s="274"/>
      <c r="K32" s="275"/>
      <c r="L32" s="275"/>
      <c r="M32" s="275"/>
      <c r="N32" s="276"/>
      <c r="O32" s="274"/>
      <c r="P32" s="275"/>
      <c r="Q32" s="275"/>
      <c r="R32" s="275"/>
      <c r="S32" s="276"/>
      <c r="T32" s="289"/>
      <c r="U32" s="290"/>
      <c r="V32" s="290"/>
      <c r="W32" s="290"/>
      <c r="X32" s="291"/>
      <c r="Y32" s="78">
        <v>3</v>
      </c>
      <c r="Z32" s="117">
        <v>6</v>
      </c>
      <c r="AA32" s="223">
        <v>27</v>
      </c>
      <c r="AB32" s="148"/>
      <c r="AC32" s="179">
        <v>4</v>
      </c>
      <c r="AD32" s="274"/>
      <c r="AE32" s="275"/>
      <c r="AF32" s="275"/>
      <c r="AG32" s="275"/>
      <c r="AH32" s="276"/>
      <c r="AI32" s="274"/>
      <c r="AJ32" s="275"/>
      <c r="AK32" s="275"/>
      <c r="AL32" s="275"/>
      <c r="AM32" s="276"/>
    </row>
    <row r="33" spans="1:39" ht="14.25">
      <c r="A33" s="194">
        <v>26</v>
      </c>
      <c r="B33" s="45" t="s">
        <v>69</v>
      </c>
      <c r="C33" s="207">
        <v>27</v>
      </c>
      <c r="D33" s="118">
        <v>21</v>
      </c>
      <c r="E33" s="214">
        <v>6</v>
      </c>
      <c r="F33" s="116">
        <v>48</v>
      </c>
      <c r="G33" s="175">
        <v>3</v>
      </c>
      <c r="H33" s="137">
        <v>2</v>
      </c>
      <c r="I33" s="56" t="s">
        <v>17</v>
      </c>
      <c r="J33" s="274"/>
      <c r="K33" s="275"/>
      <c r="L33" s="275"/>
      <c r="M33" s="275"/>
      <c r="N33" s="276"/>
      <c r="O33" s="274"/>
      <c r="P33" s="275"/>
      <c r="Q33" s="275"/>
      <c r="R33" s="275"/>
      <c r="S33" s="276"/>
      <c r="T33" s="289"/>
      <c r="U33" s="290"/>
      <c r="V33" s="290"/>
      <c r="W33" s="290"/>
      <c r="X33" s="291"/>
      <c r="Y33" s="78">
        <v>3</v>
      </c>
      <c r="Z33" s="115">
        <v>6</v>
      </c>
      <c r="AA33" s="223">
        <v>18</v>
      </c>
      <c r="AB33" s="148"/>
      <c r="AC33" s="179">
        <v>3</v>
      </c>
      <c r="AD33" s="274"/>
      <c r="AE33" s="275"/>
      <c r="AF33" s="275"/>
      <c r="AG33" s="275"/>
      <c r="AH33" s="276"/>
      <c r="AI33" s="274"/>
      <c r="AJ33" s="275"/>
      <c r="AK33" s="275"/>
      <c r="AL33" s="275"/>
      <c r="AM33" s="276"/>
    </row>
    <row r="34" spans="1:39" ht="14.25">
      <c r="A34" s="194">
        <v>27</v>
      </c>
      <c r="B34" s="45" t="s">
        <v>56</v>
      </c>
      <c r="C34" s="206">
        <v>36</v>
      </c>
      <c r="D34" s="71">
        <v>36</v>
      </c>
      <c r="E34" s="213">
        <v>0</v>
      </c>
      <c r="F34" s="51">
        <v>64</v>
      </c>
      <c r="G34" s="175">
        <v>4</v>
      </c>
      <c r="H34" s="137">
        <v>4</v>
      </c>
      <c r="I34" s="128" t="s">
        <v>17</v>
      </c>
      <c r="J34" s="274"/>
      <c r="K34" s="275"/>
      <c r="L34" s="275"/>
      <c r="M34" s="275"/>
      <c r="N34" s="276"/>
      <c r="O34" s="274"/>
      <c r="P34" s="275"/>
      <c r="Q34" s="275"/>
      <c r="R34" s="275"/>
      <c r="S34" s="276"/>
      <c r="T34" s="289"/>
      <c r="U34" s="290"/>
      <c r="V34" s="290"/>
      <c r="W34" s="290"/>
      <c r="X34" s="291"/>
      <c r="Y34" s="286"/>
      <c r="Z34" s="287"/>
      <c r="AA34" s="287"/>
      <c r="AB34" s="287"/>
      <c r="AC34" s="288"/>
      <c r="AD34" s="451"/>
      <c r="AE34" s="452"/>
      <c r="AF34" s="222">
        <v>36</v>
      </c>
      <c r="AG34" s="148"/>
      <c r="AH34" s="171">
        <v>4</v>
      </c>
      <c r="AI34" s="274"/>
      <c r="AJ34" s="275"/>
      <c r="AK34" s="275"/>
      <c r="AL34" s="275"/>
      <c r="AM34" s="276"/>
    </row>
    <row r="35" spans="1:39" ht="14.25">
      <c r="A35" s="194">
        <v>28</v>
      </c>
      <c r="B35" s="45" t="s">
        <v>77</v>
      </c>
      <c r="C35" s="206">
        <v>9</v>
      </c>
      <c r="D35" s="71">
        <v>9</v>
      </c>
      <c r="E35" s="213">
        <v>0</v>
      </c>
      <c r="F35" s="51">
        <v>16</v>
      </c>
      <c r="G35" s="175">
        <v>1</v>
      </c>
      <c r="H35" s="137">
        <v>1</v>
      </c>
      <c r="I35" s="128" t="s">
        <v>17</v>
      </c>
      <c r="J35" s="274"/>
      <c r="K35" s="275"/>
      <c r="L35" s="275"/>
      <c r="M35" s="275"/>
      <c r="N35" s="276"/>
      <c r="O35" s="274"/>
      <c r="P35" s="275"/>
      <c r="Q35" s="275"/>
      <c r="R35" s="275"/>
      <c r="S35" s="276"/>
      <c r="T35" s="289"/>
      <c r="U35" s="290"/>
      <c r="V35" s="290"/>
      <c r="W35" s="290"/>
      <c r="X35" s="291"/>
      <c r="Y35" s="289"/>
      <c r="Z35" s="304"/>
      <c r="AA35" s="304"/>
      <c r="AB35" s="304"/>
      <c r="AC35" s="291"/>
      <c r="AD35" s="453"/>
      <c r="AE35" s="454"/>
      <c r="AF35" s="222">
        <v>9</v>
      </c>
      <c r="AG35" s="148"/>
      <c r="AH35" s="171">
        <v>1</v>
      </c>
      <c r="AI35" s="301"/>
      <c r="AJ35" s="302"/>
      <c r="AK35" s="302"/>
      <c r="AL35" s="302"/>
      <c r="AM35" s="303"/>
    </row>
    <row r="36" spans="1:39" ht="14.25">
      <c r="A36" s="194">
        <v>30</v>
      </c>
      <c r="B36" s="45" t="s">
        <v>44</v>
      </c>
      <c r="C36" s="206">
        <v>39</v>
      </c>
      <c r="D36" s="71">
        <v>27</v>
      </c>
      <c r="E36" s="213">
        <v>12</v>
      </c>
      <c r="F36" s="51">
        <v>86</v>
      </c>
      <c r="G36" s="175">
        <v>5</v>
      </c>
      <c r="H36" s="137">
        <v>3</v>
      </c>
      <c r="I36" s="128" t="s">
        <v>17</v>
      </c>
      <c r="J36" s="274"/>
      <c r="K36" s="275"/>
      <c r="L36" s="275"/>
      <c r="M36" s="275"/>
      <c r="N36" s="276"/>
      <c r="O36" s="274"/>
      <c r="P36" s="275"/>
      <c r="Q36" s="275"/>
      <c r="R36" s="275"/>
      <c r="S36" s="276"/>
      <c r="T36" s="289"/>
      <c r="U36" s="290"/>
      <c r="V36" s="290"/>
      <c r="W36" s="290"/>
      <c r="X36" s="291"/>
      <c r="Y36" s="289"/>
      <c r="Z36" s="304"/>
      <c r="AA36" s="304"/>
      <c r="AB36" s="304"/>
      <c r="AC36" s="291"/>
      <c r="AD36" s="78">
        <v>3</v>
      </c>
      <c r="AE36" s="117">
        <v>6</v>
      </c>
      <c r="AF36" s="255">
        <v>18</v>
      </c>
      <c r="AG36" s="150"/>
      <c r="AH36" s="179">
        <v>3</v>
      </c>
      <c r="AI36" s="78">
        <v>3</v>
      </c>
      <c r="AJ36" s="117">
        <v>6</v>
      </c>
      <c r="AK36" s="223">
        <v>9</v>
      </c>
      <c r="AL36" s="148"/>
      <c r="AM36" s="179">
        <v>2</v>
      </c>
    </row>
    <row r="37" spans="1:39" ht="14.65" thickBot="1">
      <c r="A37" s="194">
        <v>31</v>
      </c>
      <c r="B37" s="45" t="s">
        <v>118</v>
      </c>
      <c r="C37" s="206">
        <v>39</v>
      </c>
      <c r="D37" s="71">
        <v>27</v>
      </c>
      <c r="E37" s="213">
        <v>12</v>
      </c>
      <c r="F37" s="51">
        <v>86</v>
      </c>
      <c r="G37" s="175">
        <v>5</v>
      </c>
      <c r="H37" s="137">
        <v>3</v>
      </c>
      <c r="I37" s="128" t="s">
        <v>17</v>
      </c>
      <c r="J37" s="277"/>
      <c r="K37" s="278"/>
      <c r="L37" s="278"/>
      <c r="M37" s="278"/>
      <c r="N37" s="279"/>
      <c r="O37" s="277"/>
      <c r="P37" s="278"/>
      <c r="Q37" s="278"/>
      <c r="R37" s="278"/>
      <c r="S37" s="279"/>
      <c r="T37" s="292"/>
      <c r="U37" s="293"/>
      <c r="V37" s="293"/>
      <c r="W37" s="293"/>
      <c r="X37" s="294"/>
      <c r="Y37" s="292"/>
      <c r="Z37" s="293"/>
      <c r="AA37" s="293"/>
      <c r="AB37" s="293"/>
      <c r="AC37" s="294"/>
      <c r="AD37" s="78">
        <v>3</v>
      </c>
      <c r="AE37" s="117">
        <v>6</v>
      </c>
      <c r="AF37" s="223">
        <v>18</v>
      </c>
      <c r="AG37" s="149"/>
      <c r="AH37" s="179">
        <v>3</v>
      </c>
      <c r="AI37" s="78">
        <v>3</v>
      </c>
      <c r="AJ37" s="117">
        <v>6</v>
      </c>
      <c r="AK37" s="255">
        <v>9</v>
      </c>
      <c r="AL37" s="151"/>
      <c r="AM37" s="179">
        <v>2</v>
      </c>
    </row>
    <row r="38" spans="1:39" ht="28.9" thickBot="1">
      <c r="A38" s="1" t="s">
        <v>21</v>
      </c>
      <c r="B38" s="58" t="s">
        <v>59</v>
      </c>
      <c r="C38" s="13">
        <f t="shared" ref="C38:H38" si="4">SUM(C39:C50)</f>
        <v>423</v>
      </c>
      <c r="D38" s="12">
        <f t="shared" si="4"/>
        <v>315</v>
      </c>
      <c r="E38" s="30">
        <f t="shared" si="4"/>
        <v>108</v>
      </c>
      <c r="F38" s="13">
        <f t="shared" si="4"/>
        <v>852</v>
      </c>
      <c r="G38" s="12">
        <f t="shared" si="4"/>
        <v>51</v>
      </c>
      <c r="H38" s="12">
        <f t="shared" si="4"/>
        <v>10</v>
      </c>
      <c r="I38" s="13"/>
      <c r="J38" s="13">
        <f t="shared" ref="J38:AM38" si="5">SUM(J39:J50)</f>
        <v>0</v>
      </c>
      <c r="K38" s="28">
        <f t="shared" si="5"/>
        <v>0</v>
      </c>
      <c r="L38" s="13">
        <f t="shared" si="5"/>
        <v>0</v>
      </c>
      <c r="M38" s="28">
        <f t="shared" si="5"/>
        <v>0</v>
      </c>
      <c r="N38" s="12">
        <f t="shared" si="5"/>
        <v>0</v>
      </c>
      <c r="O38" s="13">
        <f t="shared" si="5"/>
        <v>0</v>
      </c>
      <c r="P38" s="28">
        <f t="shared" si="5"/>
        <v>0</v>
      </c>
      <c r="Q38" s="13">
        <f t="shared" si="5"/>
        <v>0</v>
      </c>
      <c r="R38" s="28">
        <f t="shared" si="5"/>
        <v>0</v>
      </c>
      <c r="S38" s="12">
        <f t="shared" si="5"/>
        <v>0</v>
      </c>
      <c r="T38" s="13">
        <f>SUM(T39:T50)</f>
        <v>12</v>
      </c>
      <c r="U38" s="28">
        <f>SUM(U39:U50)</f>
        <v>24</v>
      </c>
      <c r="V38" s="13">
        <f>SUM(V39:V50)</f>
        <v>36</v>
      </c>
      <c r="W38" s="28">
        <f t="shared" si="5"/>
        <v>0</v>
      </c>
      <c r="X38" s="12">
        <f t="shared" si="5"/>
        <v>8</v>
      </c>
      <c r="Y38" s="13">
        <f t="shared" si="5"/>
        <v>15</v>
      </c>
      <c r="Z38" s="28">
        <f t="shared" si="5"/>
        <v>30</v>
      </c>
      <c r="AA38" s="13">
        <f t="shared" si="5"/>
        <v>45</v>
      </c>
      <c r="AB38" s="29">
        <f t="shared" si="5"/>
        <v>0</v>
      </c>
      <c r="AC38" s="14">
        <f t="shared" si="5"/>
        <v>10</v>
      </c>
      <c r="AD38" s="13">
        <f t="shared" si="5"/>
        <v>18</v>
      </c>
      <c r="AE38" s="28">
        <f t="shared" si="5"/>
        <v>36</v>
      </c>
      <c r="AF38" s="13">
        <f t="shared" si="5"/>
        <v>108</v>
      </c>
      <c r="AG38" s="28">
        <f t="shared" si="5"/>
        <v>0</v>
      </c>
      <c r="AH38" s="12">
        <f t="shared" si="5"/>
        <v>19</v>
      </c>
      <c r="AI38" s="13">
        <f t="shared" si="5"/>
        <v>9</v>
      </c>
      <c r="AJ38" s="28">
        <f t="shared" si="5"/>
        <v>18</v>
      </c>
      <c r="AK38" s="13">
        <f>SUM(AK39:AK50)</f>
        <v>72</v>
      </c>
      <c r="AL38" s="29">
        <f t="shared" si="5"/>
        <v>0</v>
      </c>
      <c r="AM38" s="14">
        <f t="shared" si="5"/>
        <v>14</v>
      </c>
    </row>
    <row r="39" spans="1:39" ht="14.25">
      <c r="A39" s="161">
        <v>32</v>
      </c>
      <c r="B39" s="108" t="s">
        <v>40</v>
      </c>
      <c r="C39" s="200">
        <v>36</v>
      </c>
      <c r="D39" s="73">
        <v>24</v>
      </c>
      <c r="E39" s="215">
        <v>12</v>
      </c>
      <c r="F39" s="113">
        <v>64</v>
      </c>
      <c r="G39" s="189">
        <v>4</v>
      </c>
      <c r="H39" s="185">
        <v>0</v>
      </c>
      <c r="I39" s="131" t="s">
        <v>17</v>
      </c>
      <c r="J39" s="353"/>
      <c r="K39" s="354"/>
      <c r="L39" s="354"/>
      <c r="M39" s="354"/>
      <c r="N39" s="357"/>
      <c r="O39" s="353"/>
      <c r="P39" s="354"/>
      <c r="Q39" s="354"/>
      <c r="R39" s="354"/>
      <c r="S39" s="357"/>
      <c r="T39" s="78">
        <v>6</v>
      </c>
      <c r="U39" s="152">
        <v>12</v>
      </c>
      <c r="V39" s="79">
        <v>18</v>
      </c>
      <c r="W39" s="157"/>
      <c r="X39" s="179">
        <v>4</v>
      </c>
      <c r="Y39" s="353"/>
      <c r="Z39" s="354"/>
      <c r="AA39" s="354"/>
      <c r="AB39" s="354"/>
      <c r="AC39" s="357"/>
      <c r="AD39" s="353"/>
      <c r="AE39" s="354"/>
      <c r="AF39" s="354"/>
      <c r="AG39" s="354"/>
      <c r="AH39" s="357"/>
      <c r="AI39" s="353"/>
      <c r="AJ39" s="354"/>
      <c r="AK39" s="354"/>
      <c r="AL39" s="354"/>
      <c r="AM39" s="357"/>
    </row>
    <row r="40" spans="1:39" ht="14.25">
      <c r="A40" s="161">
        <v>33</v>
      </c>
      <c r="B40" s="109" t="s">
        <v>32</v>
      </c>
      <c r="C40" s="201">
        <v>36</v>
      </c>
      <c r="D40" s="73">
        <v>24</v>
      </c>
      <c r="E40" s="216">
        <v>12</v>
      </c>
      <c r="F40" s="113">
        <v>64</v>
      </c>
      <c r="G40" s="190">
        <v>4</v>
      </c>
      <c r="H40" s="186">
        <v>0</v>
      </c>
      <c r="I40" s="131" t="s">
        <v>17</v>
      </c>
      <c r="J40" s="347"/>
      <c r="K40" s="348"/>
      <c r="L40" s="348"/>
      <c r="M40" s="348"/>
      <c r="N40" s="349"/>
      <c r="O40" s="347"/>
      <c r="P40" s="348"/>
      <c r="Q40" s="348"/>
      <c r="R40" s="348"/>
      <c r="S40" s="349"/>
      <c r="T40" s="78">
        <v>6</v>
      </c>
      <c r="U40" s="153">
        <v>12</v>
      </c>
      <c r="V40" s="79">
        <v>18</v>
      </c>
      <c r="W40" s="158"/>
      <c r="X40" s="179">
        <v>4</v>
      </c>
      <c r="Y40" s="355"/>
      <c r="Z40" s="356"/>
      <c r="AA40" s="356"/>
      <c r="AB40" s="356"/>
      <c r="AC40" s="360"/>
      <c r="AD40" s="347"/>
      <c r="AE40" s="348"/>
      <c r="AF40" s="348"/>
      <c r="AG40" s="348"/>
      <c r="AH40" s="349"/>
      <c r="AI40" s="347"/>
      <c r="AJ40" s="348"/>
      <c r="AK40" s="348"/>
      <c r="AL40" s="348"/>
      <c r="AM40" s="349"/>
    </row>
    <row r="41" spans="1:39" ht="14.25">
      <c r="A41" s="161">
        <v>34</v>
      </c>
      <c r="B41" s="110" t="s">
        <v>70</v>
      </c>
      <c r="C41" s="201">
        <v>36</v>
      </c>
      <c r="D41" s="73">
        <v>24</v>
      </c>
      <c r="E41" s="216">
        <v>12</v>
      </c>
      <c r="F41" s="113">
        <v>64</v>
      </c>
      <c r="G41" s="190">
        <v>4</v>
      </c>
      <c r="H41" s="186">
        <v>0</v>
      </c>
      <c r="I41" s="131" t="s">
        <v>17</v>
      </c>
      <c r="J41" s="347"/>
      <c r="K41" s="348"/>
      <c r="L41" s="348"/>
      <c r="M41" s="348"/>
      <c r="N41" s="349"/>
      <c r="O41" s="347"/>
      <c r="P41" s="348"/>
      <c r="Q41" s="348"/>
      <c r="R41" s="348"/>
      <c r="S41" s="349"/>
      <c r="T41" s="344"/>
      <c r="U41" s="345"/>
      <c r="V41" s="345"/>
      <c r="W41" s="345"/>
      <c r="X41" s="346"/>
      <c r="Y41" s="78">
        <v>6</v>
      </c>
      <c r="Z41" s="152">
        <v>12</v>
      </c>
      <c r="AA41" s="79">
        <v>18</v>
      </c>
      <c r="AB41" s="157"/>
      <c r="AC41" s="179">
        <v>4</v>
      </c>
      <c r="AD41" s="347"/>
      <c r="AE41" s="348"/>
      <c r="AF41" s="348"/>
      <c r="AG41" s="348"/>
      <c r="AH41" s="349"/>
      <c r="AI41" s="347"/>
      <c r="AJ41" s="348"/>
      <c r="AK41" s="348"/>
      <c r="AL41" s="348"/>
      <c r="AM41" s="349"/>
    </row>
    <row r="42" spans="1:39" ht="14.25">
      <c r="A42" s="161">
        <v>35</v>
      </c>
      <c r="B42" s="110" t="s">
        <v>61</v>
      </c>
      <c r="C42" s="201">
        <v>27</v>
      </c>
      <c r="D42" s="73">
        <v>15</v>
      </c>
      <c r="E42" s="216">
        <v>12</v>
      </c>
      <c r="F42" s="113">
        <v>48</v>
      </c>
      <c r="G42" s="190">
        <v>3</v>
      </c>
      <c r="H42" s="186">
        <v>0</v>
      </c>
      <c r="I42" s="131" t="s">
        <v>17</v>
      </c>
      <c r="J42" s="347"/>
      <c r="K42" s="348"/>
      <c r="L42" s="348"/>
      <c r="M42" s="348"/>
      <c r="N42" s="349"/>
      <c r="O42" s="347"/>
      <c r="P42" s="348"/>
      <c r="Q42" s="348"/>
      <c r="R42" s="348"/>
      <c r="S42" s="349"/>
      <c r="T42" s="347"/>
      <c r="U42" s="348"/>
      <c r="V42" s="348"/>
      <c r="W42" s="348"/>
      <c r="X42" s="349"/>
      <c r="Y42" s="78">
        <v>6</v>
      </c>
      <c r="Z42" s="153">
        <v>12</v>
      </c>
      <c r="AA42" s="79">
        <v>9</v>
      </c>
      <c r="AB42" s="159"/>
      <c r="AC42" s="179">
        <v>3</v>
      </c>
      <c r="AD42" s="347"/>
      <c r="AE42" s="348"/>
      <c r="AF42" s="348"/>
      <c r="AG42" s="348"/>
      <c r="AH42" s="349"/>
      <c r="AI42" s="347"/>
      <c r="AJ42" s="348"/>
      <c r="AK42" s="348"/>
      <c r="AL42" s="348"/>
      <c r="AM42" s="349"/>
    </row>
    <row r="43" spans="1:39" ht="14.25">
      <c r="A43" s="194">
        <v>36</v>
      </c>
      <c r="B43" s="110" t="s">
        <v>62</v>
      </c>
      <c r="C43" s="201">
        <v>27</v>
      </c>
      <c r="D43" s="73">
        <v>21</v>
      </c>
      <c r="E43" s="216">
        <v>6</v>
      </c>
      <c r="F43" s="113">
        <v>48</v>
      </c>
      <c r="G43" s="190">
        <v>3</v>
      </c>
      <c r="H43" s="186">
        <v>2</v>
      </c>
      <c r="I43" s="131" t="s">
        <v>17</v>
      </c>
      <c r="J43" s="347"/>
      <c r="K43" s="348"/>
      <c r="L43" s="348"/>
      <c r="M43" s="348"/>
      <c r="N43" s="349"/>
      <c r="O43" s="347"/>
      <c r="P43" s="348"/>
      <c r="Q43" s="348"/>
      <c r="R43" s="348"/>
      <c r="S43" s="349"/>
      <c r="T43" s="347"/>
      <c r="U43" s="348"/>
      <c r="V43" s="348"/>
      <c r="W43" s="348"/>
      <c r="X43" s="349"/>
      <c r="Y43" s="78">
        <v>3</v>
      </c>
      <c r="Z43" s="115">
        <v>6</v>
      </c>
      <c r="AA43" s="223">
        <v>18</v>
      </c>
      <c r="AB43" s="158"/>
      <c r="AC43" s="179">
        <v>3</v>
      </c>
      <c r="AD43" s="355"/>
      <c r="AE43" s="356"/>
      <c r="AF43" s="356"/>
      <c r="AG43" s="356"/>
      <c r="AH43" s="360"/>
      <c r="AI43" s="347"/>
      <c r="AJ43" s="348"/>
      <c r="AK43" s="348"/>
      <c r="AL43" s="348"/>
      <c r="AM43" s="349"/>
    </row>
    <row r="44" spans="1:39" ht="14.25">
      <c r="A44" s="144">
        <v>37</v>
      </c>
      <c r="B44" s="110" t="s">
        <v>71</v>
      </c>
      <c r="C44" s="201">
        <v>36</v>
      </c>
      <c r="D44" s="73">
        <v>24</v>
      </c>
      <c r="E44" s="216">
        <v>12</v>
      </c>
      <c r="F44" s="113">
        <v>64</v>
      </c>
      <c r="G44" s="190">
        <v>4</v>
      </c>
      <c r="H44" s="186">
        <v>0</v>
      </c>
      <c r="I44" s="131" t="s">
        <v>17</v>
      </c>
      <c r="J44" s="347"/>
      <c r="K44" s="348"/>
      <c r="L44" s="348"/>
      <c r="M44" s="348"/>
      <c r="N44" s="349"/>
      <c r="O44" s="347"/>
      <c r="P44" s="348"/>
      <c r="Q44" s="348"/>
      <c r="R44" s="348"/>
      <c r="S44" s="349"/>
      <c r="T44" s="347"/>
      <c r="U44" s="348"/>
      <c r="V44" s="348"/>
      <c r="W44" s="348"/>
      <c r="X44" s="349"/>
      <c r="Y44" s="344"/>
      <c r="Z44" s="345"/>
      <c r="AA44" s="345"/>
      <c r="AB44" s="345"/>
      <c r="AC44" s="346"/>
      <c r="AD44" s="78">
        <v>6</v>
      </c>
      <c r="AE44" s="152">
        <v>12</v>
      </c>
      <c r="AF44" s="79">
        <v>18</v>
      </c>
      <c r="AG44" s="157"/>
      <c r="AH44" s="179">
        <v>4</v>
      </c>
      <c r="AI44" s="347"/>
      <c r="AJ44" s="348"/>
      <c r="AK44" s="348"/>
      <c r="AL44" s="348"/>
      <c r="AM44" s="349"/>
    </row>
    <row r="45" spans="1:39" ht="14.25">
      <c r="A45" s="221">
        <v>38</v>
      </c>
      <c r="B45" s="110" t="s">
        <v>85</v>
      </c>
      <c r="C45" s="202">
        <v>36</v>
      </c>
      <c r="D45" s="73">
        <v>30</v>
      </c>
      <c r="E45" s="216">
        <v>6</v>
      </c>
      <c r="F45" s="119">
        <v>64</v>
      </c>
      <c r="G45" s="190">
        <v>4</v>
      </c>
      <c r="H45" s="186">
        <v>3</v>
      </c>
      <c r="I45" s="131" t="s">
        <v>17</v>
      </c>
      <c r="J45" s="347"/>
      <c r="K45" s="348"/>
      <c r="L45" s="348"/>
      <c r="M45" s="348"/>
      <c r="N45" s="349"/>
      <c r="O45" s="347"/>
      <c r="P45" s="348"/>
      <c r="Q45" s="348"/>
      <c r="R45" s="348"/>
      <c r="S45" s="349"/>
      <c r="T45" s="347"/>
      <c r="U45" s="348"/>
      <c r="V45" s="348"/>
      <c r="W45" s="348"/>
      <c r="X45" s="349"/>
      <c r="Y45" s="347"/>
      <c r="Z45" s="348"/>
      <c r="AA45" s="348"/>
      <c r="AB45" s="348"/>
      <c r="AC45" s="349"/>
      <c r="AD45" s="78">
        <v>3</v>
      </c>
      <c r="AE45" s="115">
        <v>6</v>
      </c>
      <c r="AF45" s="223">
        <v>27</v>
      </c>
      <c r="AG45" s="159"/>
      <c r="AH45" s="179">
        <v>4</v>
      </c>
      <c r="AI45" s="347"/>
      <c r="AJ45" s="348"/>
      <c r="AK45" s="348"/>
      <c r="AL45" s="348"/>
      <c r="AM45" s="349"/>
    </row>
    <row r="46" spans="1:39" ht="14.25">
      <c r="A46" s="221">
        <v>39</v>
      </c>
      <c r="B46" s="110" t="s">
        <v>63</v>
      </c>
      <c r="C46" s="202">
        <v>27</v>
      </c>
      <c r="D46" s="73">
        <v>21</v>
      </c>
      <c r="E46" s="216">
        <v>6</v>
      </c>
      <c r="F46" s="113">
        <v>48</v>
      </c>
      <c r="G46" s="190">
        <v>3</v>
      </c>
      <c r="H46" s="186">
        <v>2</v>
      </c>
      <c r="I46" s="131" t="s">
        <v>17</v>
      </c>
      <c r="J46" s="347"/>
      <c r="K46" s="348"/>
      <c r="L46" s="348"/>
      <c r="M46" s="348"/>
      <c r="N46" s="349"/>
      <c r="O46" s="347"/>
      <c r="P46" s="348"/>
      <c r="Q46" s="348"/>
      <c r="R46" s="348"/>
      <c r="S46" s="349"/>
      <c r="T46" s="347"/>
      <c r="U46" s="348"/>
      <c r="V46" s="348"/>
      <c r="W46" s="348"/>
      <c r="X46" s="349"/>
      <c r="Y46" s="347"/>
      <c r="Z46" s="348"/>
      <c r="AA46" s="348"/>
      <c r="AB46" s="348"/>
      <c r="AC46" s="349"/>
      <c r="AD46" s="78">
        <v>3</v>
      </c>
      <c r="AE46" s="115">
        <v>6</v>
      </c>
      <c r="AF46" s="223">
        <v>18</v>
      </c>
      <c r="AG46" s="159"/>
      <c r="AH46" s="179">
        <v>3</v>
      </c>
      <c r="AI46" s="347"/>
      <c r="AJ46" s="348"/>
      <c r="AK46" s="348"/>
      <c r="AL46" s="348"/>
      <c r="AM46" s="349"/>
    </row>
    <row r="47" spans="1:39" ht="14.25">
      <c r="A47" s="144">
        <v>40</v>
      </c>
      <c r="B47" s="110" t="s">
        <v>47</v>
      </c>
      <c r="C47" s="201">
        <v>27</v>
      </c>
      <c r="D47" s="73">
        <v>15</v>
      </c>
      <c r="E47" s="216">
        <v>12</v>
      </c>
      <c r="F47" s="113">
        <v>48</v>
      </c>
      <c r="G47" s="190">
        <v>3</v>
      </c>
      <c r="H47" s="186">
        <v>0</v>
      </c>
      <c r="I47" s="131" t="s">
        <v>17</v>
      </c>
      <c r="J47" s="347"/>
      <c r="K47" s="348"/>
      <c r="L47" s="348"/>
      <c r="M47" s="348"/>
      <c r="N47" s="349"/>
      <c r="O47" s="347"/>
      <c r="P47" s="348"/>
      <c r="Q47" s="348"/>
      <c r="R47" s="348"/>
      <c r="S47" s="349"/>
      <c r="T47" s="347"/>
      <c r="U47" s="348"/>
      <c r="V47" s="348"/>
      <c r="W47" s="348"/>
      <c r="X47" s="349"/>
      <c r="Y47" s="347"/>
      <c r="Z47" s="348"/>
      <c r="AA47" s="348"/>
      <c r="AB47" s="348"/>
      <c r="AC47" s="349"/>
      <c r="AD47" s="78">
        <v>6</v>
      </c>
      <c r="AE47" s="152">
        <v>12</v>
      </c>
      <c r="AF47" s="79">
        <v>9</v>
      </c>
      <c r="AG47" s="159"/>
      <c r="AH47" s="179">
        <v>3</v>
      </c>
      <c r="AI47" s="355"/>
      <c r="AJ47" s="356"/>
      <c r="AK47" s="356"/>
      <c r="AL47" s="356"/>
      <c r="AM47" s="360"/>
    </row>
    <row r="48" spans="1:39" ht="14.25">
      <c r="A48" s="221">
        <v>41</v>
      </c>
      <c r="B48" s="110" t="s">
        <v>49</v>
      </c>
      <c r="C48" s="201">
        <v>36</v>
      </c>
      <c r="D48" s="73">
        <v>30</v>
      </c>
      <c r="E48" s="216">
        <v>6</v>
      </c>
      <c r="F48" s="113">
        <v>64</v>
      </c>
      <c r="G48" s="190">
        <v>4</v>
      </c>
      <c r="H48" s="186">
        <v>3</v>
      </c>
      <c r="I48" s="131" t="s">
        <v>17</v>
      </c>
      <c r="J48" s="347"/>
      <c r="K48" s="348"/>
      <c r="L48" s="348"/>
      <c r="M48" s="348"/>
      <c r="N48" s="349"/>
      <c r="O48" s="347"/>
      <c r="P48" s="348"/>
      <c r="Q48" s="348"/>
      <c r="R48" s="348"/>
      <c r="S48" s="349"/>
      <c r="T48" s="347"/>
      <c r="U48" s="348"/>
      <c r="V48" s="348"/>
      <c r="W48" s="348"/>
      <c r="X48" s="349"/>
      <c r="Y48" s="347"/>
      <c r="Z48" s="348"/>
      <c r="AA48" s="348"/>
      <c r="AB48" s="348"/>
      <c r="AC48" s="349"/>
      <c r="AD48" s="347"/>
      <c r="AE48" s="348"/>
      <c r="AF48" s="348"/>
      <c r="AG48" s="348"/>
      <c r="AH48" s="349"/>
      <c r="AI48" s="78">
        <v>3</v>
      </c>
      <c r="AJ48" s="115">
        <v>6</v>
      </c>
      <c r="AK48" s="223">
        <v>27</v>
      </c>
      <c r="AL48" s="159"/>
      <c r="AM48" s="179">
        <v>4</v>
      </c>
    </row>
    <row r="49" spans="1:39" ht="14.25">
      <c r="A49" s="144">
        <v>42</v>
      </c>
      <c r="B49" s="110" t="s">
        <v>60</v>
      </c>
      <c r="C49" s="201">
        <v>27</v>
      </c>
      <c r="D49" s="73">
        <v>15</v>
      </c>
      <c r="E49" s="216">
        <v>12</v>
      </c>
      <c r="F49" s="113">
        <v>48</v>
      </c>
      <c r="G49" s="190">
        <v>3</v>
      </c>
      <c r="H49" s="186">
        <v>0</v>
      </c>
      <c r="I49" s="131" t="s">
        <v>17</v>
      </c>
      <c r="J49" s="347"/>
      <c r="K49" s="348"/>
      <c r="L49" s="348"/>
      <c r="M49" s="348"/>
      <c r="N49" s="349"/>
      <c r="O49" s="347"/>
      <c r="P49" s="348"/>
      <c r="Q49" s="348"/>
      <c r="R49" s="348"/>
      <c r="S49" s="349"/>
      <c r="T49" s="347"/>
      <c r="U49" s="348"/>
      <c r="V49" s="348"/>
      <c r="W49" s="348"/>
      <c r="X49" s="349"/>
      <c r="Y49" s="347"/>
      <c r="Z49" s="348"/>
      <c r="AA49" s="348"/>
      <c r="AB49" s="348"/>
      <c r="AC49" s="349"/>
      <c r="AD49" s="355"/>
      <c r="AE49" s="356"/>
      <c r="AF49" s="356"/>
      <c r="AG49" s="356"/>
      <c r="AH49" s="360"/>
      <c r="AI49" s="78">
        <v>6</v>
      </c>
      <c r="AJ49" s="152">
        <v>12</v>
      </c>
      <c r="AK49" s="79">
        <v>9</v>
      </c>
      <c r="AL49" s="159"/>
      <c r="AM49" s="179">
        <v>3</v>
      </c>
    </row>
    <row r="50" spans="1:39" ht="28.9" thickBot="1">
      <c r="A50" s="144">
        <v>43</v>
      </c>
      <c r="B50" s="111" t="s">
        <v>18</v>
      </c>
      <c r="C50" s="205">
        <v>72</v>
      </c>
      <c r="D50" s="112">
        <v>72</v>
      </c>
      <c r="E50" s="217">
        <v>0</v>
      </c>
      <c r="F50" s="114">
        <v>228</v>
      </c>
      <c r="G50" s="191">
        <v>12</v>
      </c>
      <c r="H50" s="147">
        <v>0</v>
      </c>
      <c r="I50" s="122" t="s">
        <v>17</v>
      </c>
      <c r="J50" s="350"/>
      <c r="K50" s="351"/>
      <c r="L50" s="351"/>
      <c r="M50" s="351"/>
      <c r="N50" s="352"/>
      <c r="O50" s="350"/>
      <c r="P50" s="351"/>
      <c r="Q50" s="351"/>
      <c r="R50" s="351"/>
      <c r="S50" s="352"/>
      <c r="T50" s="350"/>
      <c r="U50" s="351"/>
      <c r="V50" s="351"/>
      <c r="W50" s="351"/>
      <c r="X50" s="352"/>
      <c r="Y50" s="350"/>
      <c r="Z50" s="351"/>
      <c r="AA50" s="351"/>
      <c r="AB50" s="351"/>
      <c r="AC50" s="352"/>
      <c r="AD50" s="259"/>
      <c r="AE50" s="258"/>
      <c r="AF50" s="8">
        <v>36</v>
      </c>
      <c r="AG50" s="25"/>
      <c r="AH50" s="171">
        <v>5</v>
      </c>
      <c r="AI50" s="259"/>
      <c r="AJ50" s="258"/>
      <c r="AK50" s="8">
        <v>36</v>
      </c>
      <c r="AL50" s="158"/>
      <c r="AM50" s="171">
        <v>7</v>
      </c>
    </row>
    <row r="51" spans="1:39" ht="14.65" thickBot="1">
      <c r="A51" s="17" t="s">
        <v>16</v>
      </c>
      <c r="B51" s="63" t="s">
        <v>11</v>
      </c>
      <c r="C51" s="31"/>
      <c r="D51" s="18">
        <v>0</v>
      </c>
      <c r="E51" s="31"/>
      <c r="F51" s="19">
        <v>360</v>
      </c>
      <c r="G51" s="12">
        <v>12</v>
      </c>
      <c r="H51" s="12">
        <v>10</v>
      </c>
      <c r="I51" s="12" t="s">
        <v>17</v>
      </c>
      <c r="J51" s="13"/>
      <c r="K51" s="28"/>
      <c r="L51" s="13"/>
      <c r="M51" s="28"/>
      <c r="N51" s="12"/>
      <c r="O51" s="13"/>
      <c r="P51" s="28"/>
      <c r="Q51" s="13"/>
      <c r="R51" s="28"/>
      <c r="S51" s="12"/>
      <c r="T51" s="13"/>
      <c r="U51" s="28"/>
      <c r="V51" s="13"/>
      <c r="W51" s="28"/>
      <c r="X51" s="12"/>
      <c r="Y51" s="13"/>
      <c r="Z51" s="28"/>
      <c r="AA51" s="13"/>
      <c r="AB51" s="29"/>
      <c r="AC51" s="14"/>
      <c r="AD51" s="13"/>
      <c r="AE51" s="28"/>
      <c r="AF51" s="13"/>
      <c r="AG51" s="28"/>
      <c r="AH51" s="12"/>
      <c r="AI51" s="13"/>
      <c r="AJ51" s="28"/>
      <c r="AK51" s="13"/>
      <c r="AL51" s="29"/>
      <c r="AM51" s="14">
        <v>12</v>
      </c>
    </row>
    <row r="52" spans="1:39" ht="14.65" thickBot="1">
      <c r="A52" s="16"/>
      <c r="B52" s="312" t="s">
        <v>14</v>
      </c>
      <c r="C52" s="458">
        <f>SUM(C51,C38,C13,C6)</f>
        <v>1428</v>
      </c>
      <c r="D52" s="422">
        <f>SUM(D6,D13,D38)</f>
        <v>990</v>
      </c>
      <c r="E52" s="218">
        <f>SUM(E51,E38,E13,E6)</f>
        <v>438</v>
      </c>
      <c r="F52" s="32">
        <f>SUM(F51,F38,F13,F6)</f>
        <v>3157</v>
      </c>
      <c r="G52" s="465">
        <f>SUM(N52,S52,X52,AC52,AH52,AM52)</f>
        <v>180</v>
      </c>
      <c r="H52" s="436">
        <f>SUM(H51,H38,H13,H6)</f>
        <v>65</v>
      </c>
      <c r="I52" s="466" t="s">
        <v>137</v>
      </c>
      <c r="J52" s="39">
        <f>SUM(J6,J13,J38)</f>
        <v>39</v>
      </c>
      <c r="K52" s="34">
        <f>SUM(K51,K38,K13,K6)</f>
        <v>78</v>
      </c>
      <c r="L52" s="33">
        <f>SUM(L13,L38,L6)</f>
        <v>123</v>
      </c>
      <c r="M52" s="34">
        <f>SUM(M51,M38,M13,M6)</f>
        <v>24</v>
      </c>
      <c r="N52" s="471">
        <f>SUM(N51,N38,N13,N6)</f>
        <v>30</v>
      </c>
      <c r="O52" s="35">
        <f>SUM(O38,O13,O6)</f>
        <v>33</v>
      </c>
      <c r="P52" s="36">
        <f>SUM(P51,P38,P13,P6)</f>
        <v>66</v>
      </c>
      <c r="Q52" s="35">
        <f>SUM(Q38,Q13,Q6)</f>
        <v>135</v>
      </c>
      <c r="R52" s="36">
        <f>SUM(R51,R38,R13,R6)</f>
        <v>12</v>
      </c>
      <c r="S52" s="471">
        <f>SUM(S38,S13,S6,S51)</f>
        <v>30</v>
      </c>
      <c r="T52" s="33">
        <f>SUM(T38,T13,T6)</f>
        <v>36</v>
      </c>
      <c r="U52" s="34">
        <f>SUM(U51,U38,U13,U6)</f>
        <v>72</v>
      </c>
      <c r="V52" s="33">
        <f>SUM(V38,V13,V6)</f>
        <v>144</v>
      </c>
      <c r="W52" s="34">
        <f>SUM(W51,W38,W13,W6)</f>
        <v>12</v>
      </c>
      <c r="X52" s="471">
        <f>SUM(X51,X38,X13,X6)</f>
        <v>30</v>
      </c>
      <c r="Y52" s="33">
        <f>SUM(Y38,Y13,Y6)</f>
        <v>33</v>
      </c>
      <c r="Z52" s="34">
        <f>SUM(Z51,Z38,Z13,Z6)</f>
        <v>66</v>
      </c>
      <c r="AA52" s="33">
        <f>SUM(AA38,AA13,AA6)</f>
        <v>159</v>
      </c>
      <c r="AB52" s="37">
        <f>SUM(AB51,AB38,AB13,AB6)</f>
        <v>12</v>
      </c>
      <c r="AC52" s="476">
        <f>SUM(AC51,AC38,AC13,AC6)</f>
        <v>30</v>
      </c>
      <c r="AD52" s="33">
        <f>SUM(AD38,AD13,AD6)</f>
        <v>24</v>
      </c>
      <c r="AE52" s="34">
        <f>SUM(AE51,AE38,AE13,AE6)</f>
        <v>48</v>
      </c>
      <c r="AF52" s="33">
        <f>SUM(AF38,AF13,AF6)</f>
        <v>189</v>
      </c>
      <c r="AG52" s="34">
        <f>SUM(AG51,AG38,AG13,AG6)</f>
        <v>0</v>
      </c>
      <c r="AH52" s="471">
        <f>SUM(AH51,AH38,AH13,AH6)</f>
        <v>30</v>
      </c>
      <c r="AI52" s="33">
        <f>SUM(AI38,AI13,AI6)</f>
        <v>15</v>
      </c>
      <c r="AJ52" s="34">
        <f>SUM(AJ51,AJ38,AJ13,AJ6)</f>
        <v>30</v>
      </c>
      <c r="AK52" s="33">
        <f>SUM(AK38,AK13,AK6)</f>
        <v>90</v>
      </c>
      <c r="AL52" s="37">
        <f>SUM(AL51,AL38,AL13,AL6)</f>
        <v>0</v>
      </c>
      <c r="AM52" s="476">
        <f>SUM(AM51,AM38,AM13,AM6)</f>
        <v>30</v>
      </c>
    </row>
    <row r="53" spans="1:39" ht="14.65" thickBot="1">
      <c r="A53" s="15"/>
      <c r="B53" s="313"/>
      <c r="C53" s="459"/>
      <c r="D53" s="423"/>
      <c r="E53" s="460">
        <f>SUM(E52,F52)</f>
        <v>3595</v>
      </c>
      <c r="F53" s="461"/>
      <c r="G53" s="465"/>
      <c r="H53" s="437"/>
      <c r="I53" s="467"/>
      <c r="J53" s="340">
        <f>SUM(J52:M52)</f>
        <v>264</v>
      </c>
      <c r="K53" s="340"/>
      <c r="L53" s="340"/>
      <c r="M53" s="433"/>
      <c r="N53" s="472"/>
      <c r="O53" s="342">
        <f>SUM(O52:R52)</f>
        <v>246</v>
      </c>
      <c r="P53" s="343"/>
      <c r="Q53" s="343"/>
      <c r="R53" s="450"/>
      <c r="S53" s="472"/>
      <c r="T53" s="339">
        <f>SUM(T52:W52)</f>
        <v>264</v>
      </c>
      <c r="U53" s="340"/>
      <c r="V53" s="340"/>
      <c r="W53" s="433"/>
      <c r="X53" s="472"/>
      <c r="Y53" s="339">
        <f>SUM(Y52:AB52)</f>
        <v>270</v>
      </c>
      <c r="Z53" s="340"/>
      <c r="AA53" s="340"/>
      <c r="AB53" s="433"/>
      <c r="AC53" s="477"/>
      <c r="AD53" s="462">
        <f>SUM(AD52:AG52)</f>
        <v>261</v>
      </c>
      <c r="AE53" s="463"/>
      <c r="AF53" s="463"/>
      <c r="AG53" s="464"/>
      <c r="AH53" s="472"/>
      <c r="AI53" s="339">
        <f>SUM(AI52:AL52)</f>
        <v>135</v>
      </c>
      <c r="AJ53" s="340"/>
      <c r="AK53" s="340"/>
      <c r="AL53" s="433"/>
      <c r="AM53" s="477"/>
    </row>
    <row r="54" spans="1:39" ht="15.75" thickBot="1">
      <c r="A54" s="15"/>
      <c r="B54" s="314"/>
      <c r="C54" s="196"/>
      <c r="D54" s="468">
        <f>SUM(D52,E53)</f>
        <v>4585</v>
      </c>
      <c r="E54" s="457"/>
      <c r="F54" s="457"/>
      <c r="G54" s="465"/>
      <c r="H54" s="199">
        <f>SUM(G19:G21,G24:G26,G28:G30,G32:G37,G43,G45:G46,G48,G51)</f>
        <v>91</v>
      </c>
      <c r="I54" s="196"/>
      <c r="J54" s="447" t="s">
        <v>129</v>
      </c>
      <c r="K54" s="448"/>
      <c r="L54" s="448"/>
      <c r="M54" s="449"/>
      <c r="N54" s="196"/>
      <c r="O54" s="447" t="s">
        <v>130</v>
      </c>
      <c r="P54" s="448"/>
      <c r="Q54" s="448"/>
      <c r="R54" s="449"/>
      <c r="S54" s="196"/>
      <c r="T54" s="447" t="s">
        <v>133</v>
      </c>
      <c r="U54" s="448"/>
      <c r="V54" s="448"/>
      <c r="W54" s="449"/>
      <c r="X54" s="196"/>
      <c r="Y54" s="447" t="s">
        <v>134</v>
      </c>
      <c r="Z54" s="448"/>
      <c r="AA54" s="448"/>
      <c r="AB54" s="449"/>
      <c r="AC54" s="196"/>
      <c r="AD54" s="447" t="s">
        <v>123</v>
      </c>
      <c r="AE54" s="448"/>
      <c r="AF54" s="448"/>
      <c r="AG54" s="449"/>
      <c r="AI54" s="447" t="s">
        <v>135</v>
      </c>
      <c r="AJ54" s="448"/>
      <c r="AK54" s="448"/>
      <c r="AL54" s="449"/>
    </row>
    <row r="55" spans="1:39" ht="14.65" thickBot="1">
      <c r="A55" s="15"/>
      <c r="B55" s="103"/>
      <c r="C55" s="197"/>
      <c r="D55" s="104"/>
      <c r="E55" s="104"/>
      <c r="F55" s="104"/>
      <c r="G55" s="104"/>
      <c r="H55" s="104"/>
      <c r="I55" s="197"/>
      <c r="J55" s="104"/>
      <c r="K55" s="104"/>
      <c r="L55" s="104"/>
      <c r="M55" s="104"/>
      <c r="N55" s="197"/>
      <c r="O55" s="104"/>
      <c r="P55" s="104"/>
      <c r="Q55" s="104"/>
      <c r="R55" s="104"/>
      <c r="S55" s="197"/>
      <c r="T55" s="104"/>
      <c r="U55" s="104"/>
      <c r="V55" s="104"/>
      <c r="W55" s="104"/>
      <c r="X55" s="197"/>
      <c r="Y55" s="104"/>
      <c r="Z55" s="104"/>
      <c r="AA55" s="104"/>
      <c r="AB55" s="104"/>
      <c r="AC55" s="197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ht="28.9" thickBot="1">
      <c r="A56" s="1" t="s">
        <v>22</v>
      </c>
      <c r="B56" s="58" t="s">
        <v>91</v>
      </c>
      <c r="C56" s="11">
        <f t="shared" ref="C56:H56" si="6">SUM(C57:C68)</f>
        <v>423</v>
      </c>
      <c r="D56" s="12">
        <f t="shared" si="6"/>
        <v>315</v>
      </c>
      <c r="E56" s="30">
        <f t="shared" si="6"/>
        <v>108</v>
      </c>
      <c r="F56" s="11">
        <f t="shared" si="6"/>
        <v>852</v>
      </c>
      <c r="G56" s="12">
        <f t="shared" si="6"/>
        <v>51</v>
      </c>
      <c r="H56" s="12">
        <f t="shared" si="6"/>
        <v>10</v>
      </c>
      <c r="I56" s="13"/>
      <c r="J56" s="13">
        <f>SUM(J57:J68)</f>
        <v>0</v>
      </c>
      <c r="K56" s="28">
        <f>SUM(K57:K68)</f>
        <v>0</v>
      </c>
      <c r="L56" s="13">
        <f>SUM(L57:L68)</f>
        <v>0</v>
      </c>
      <c r="M56" s="28">
        <f>SUM(M57:M68)</f>
        <v>0</v>
      </c>
      <c r="N56" s="12">
        <f>SUM(N65:N68)</f>
        <v>0</v>
      </c>
      <c r="O56" s="13">
        <f t="shared" ref="O56:AM56" si="7">SUM(O57:O68)</f>
        <v>0</v>
      </c>
      <c r="P56" s="28">
        <f t="shared" si="7"/>
        <v>0</v>
      </c>
      <c r="Q56" s="13">
        <f t="shared" si="7"/>
        <v>0</v>
      </c>
      <c r="R56" s="28">
        <f t="shared" si="7"/>
        <v>0</v>
      </c>
      <c r="S56" s="12">
        <f t="shared" si="7"/>
        <v>0</v>
      </c>
      <c r="T56" s="13">
        <f>SUM(T57:T68)</f>
        <v>12</v>
      </c>
      <c r="U56" s="28">
        <f>SUM(U57:U68)</f>
        <v>24</v>
      </c>
      <c r="V56" s="13">
        <f>SUM(V57:V68)</f>
        <v>36</v>
      </c>
      <c r="W56" s="28">
        <f t="shared" si="7"/>
        <v>0</v>
      </c>
      <c r="X56" s="12">
        <f t="shared" si="7"/>
        <v>8</v>
      </c>
      <c r="Y56" s="13">
        <f t="shared" si="7"/>
        <v>15</v>
      </c>
      <c r="Z56" s="28">
        <f t="shared" si="7"/>
        <v>30</v>
      </c>
      <c r="AA56" s="13">
        <f t="shared" si="7"/>
        <v>45</v>
      </c>
      <c r="AB56" s="29">
        <f t="shared" si="7"/>
        <v>0</v>
      </c>
      <c r="AC56" s="12">
        <f t="shared" si="7"/>
        <v>10</v>
      </c>
      <c r="AD56" s="13">
        <f t="shared" si="7"/>
        <v>21</v>
      </c>
      <c r="AE56" s="28">
        <f t="shared" si="7"/>
        <v>42</v>
      </c>
      <c r="AF56" s="13">
        <f t="shared" si="7"/>
        <v>99</v>
      </c>
      <c r="AG56" s="13">
        <f t="shared" si="7"/>
        <v>0</v>
      </c>
      <c r="AH56" s="12">
        <f t="shared" si="7"/>
        <v>19</v>
      </c>
      <c r="AI56" s="13">
        <f t="shared" si="7"/>
        <v>6</v>
      </c>
      <c r="AJ56" s="28">
        <f t="shared" si="7"/>
        <v>12</v>
      </c>
      <c r="AK56" s="13">
        <f>SUM(AK57:AK68)</f>
        <v>81</v>
      </c>
      <c r="AL56" s="29">
        <f t="shared" si="7"/>
        <v>0</v>
      </c>
      <c r="AM56" s="14">
        <f t="shared" si="7"/>
        <v>14</v>
      </c>
    </row>
    <row r="57" spans="1:39" ht="14.25">
      <c r="A57" s="161">
        <v>32</v>
      </c>
      <c r="B57" s="44" t="s">
        <v>96</v>
      </c>
      <c r="C57" s="200">
        <v>36</v>
      </c>
      <c r="D57" s="73">
        <v>24</v>
      </c>
      <c r="E57" s="215">
        <v>12</v>
      </c>
      <c r="F57" s="113">
        <v>64</v>
      </c>
      <c r="G57" s="180">
        <v>4</v>
      </c>
      <c r="H57" s="139">
        <v>0</v>
      </c>
      <c r="I57" s="121" t="s">
        <v>17</v>
      </c>
      <c r="J57" s="353"/>
      <c r="K57" s="354"/>
      <c r="L57" s="354"/>
      <c r="M57" s="354"/>
      <c r="N57" s="357"/>
      <c r="O57" s="353"/>
      <c r="P57" s="354"/>
      <c r="Q57" s="354"/>
      <c r="R57" s="354"/>
      <c r="S57" s="357"/>
      <c r="T57" s="78">
        <v>6</v>
      </c>
      <c r="U57" s="152">
        <v>12</v>
      </c>
      <c r="V57" s="79">
        <v>18</v>
      </c>
      <c r="W57" s="150"/>
      <c r="X57" s="179">
        <v>4</v>
      </c>
      <c r="Y57" s="353"/>
      <c r="Z57" s="354"/>
      <c r="AA57" s="354"/>
      <c r="AB57" s="354"/>
      <c r="AC57" s="357"/>
      <c r="AD57" s="353"/>
      <c r="AE57" s="354"/>
      <c r="AF57" s="354"/>
      <c r="AG57" s="354"/>
      <c r="AH57" s="357"/>
      <c r="AI57" s="353"/>
      <c r="AJ57" s="354"/>
      <c r="AK57" s="354"/>
      <c r="AL57" s="354"/>
      <c r="AM57" s="357"/>
    </row>
    <row r="58" spans="1:39" ht="14.25">
      <c r="A58" s="161">
        <v>33</v>
      </c>
      <c r="B58" s="66" t="s">
        <v>95</v>
      </c>
      <c r="C58" s="201">
        <v>36</v>
      </c>
      <c r="D58" s="73">
        <v>24</v>
      </c>
      <c r="E58" s="216">
        <v>12</v>
      </c>
      <c r="F58" s="113">
        <v>64</v>
      </c>
      <c r="G58" s="180">
        <v>4</v>
      </c>
      <c r="H58" s="140">
        <v>0</v>
      </c>
      <c r="I58" s="121" t="s">
        <v>17</v>
      </c>
      <c r="J58" s="347"/>
      <c r="K58" s="348"/>
      <c r="L58" s="348"/>
      <c r="M58" s="348"/>
      <c r="N58" s="349"/>
      <c r="O58" s="347"/>
      <c r="P58" s="348"/>
      <c r="Q58" s="348"/>
      <c r="R58" s="348"/>
      <c r="S58" s="349"/>
      <c r="T58" s="78">
        <v>6</v>
      </c>
      <c r="U58" s="153">
        <v>12</v>
      </c>
      <c r="V58" s="79">
        <v>18</v>
      </c>
      <c r="W58" s="149"/>
      <c r="X58" s="179">
        <v>4</v>
      </c>
      <c r="Y58" s="355"/>
      <c r="Z58" s="356"/>
      <c r="AA58" s="356"/>
      <c r="AB58" s="356"/>
      <c r="AC58" s="360"/>
      <c r="AD58" s="347"/>
      <c r="AE58" s="348"/>
      <c r="AF58" s="348"/>
      <c r="AG58" s="348"/>
      <c r="AH58" s="349"/>
      <c r="AI58" s="347"/>
      <c r="AJ58" s="348"/>
      <c r="AK58" s="348"/>
      <c r="AL58" s="348"/>
      <c r="AM58" s="349"/>
    </row>
    <row r="59" spans="1:39" ht="14.25">
      <c r="A59" s="161">
        <v>34</v>
      </c>
      <c r="B59" s="45" t="s">
        <v>92</v>
      </c>
      <c r="C59" s="201">
        <v>36</v>
      </c>
      <c r="D59" s="73">
        <v>24</v>
      </c>
      <c r="E59" s="216">
        <v>12</v>
      </c>
      <c r="F59" s="113">
        <v>64</v>
      </c>
      <c r="G59" s="180">
        <v>4</v>
      </c>
      <c r="H59" s="140">
        <v>0</v>
      </c>
      <c r="I59" s="121" t="s">
        <v>17</v>
      </c>
      <c r="J59" s="347"/>
      <c r="K59" s="348"/>
      <c r="L59" s="348"/>
      <c r="M59" s="348"/>
      <c r="N59" s="349"/>
      <c r="O59" s="347"/>
      <c r="P59" s="348"/>
      <c r="Q59" s="348"/>
      <c r="R59" s="348"/>
      <c r="S59" s="349"/>
      <c r="T59" s="344"/>
      <c r="U59" s="345"/>
      <c r="V59" s="345"/>
      <c r="W59" s="345"/>
      <c r="X59" s="346"/>
      <c r="Y59" s="78">
        <v>6</v>
      </c>
      <c r="Z59" s="152">
        <v>12</v>
      </c>
      <c r="AA59" s="79">
        <v>18</v>
      </c>
      <c r="AB59" s="150"/>
      <c r="AC59" s="179">
        <v>4</v>
      </c>
      <c r="AD59" s="347"/>
      <c r="AE59" s="348"/>
      <c r="AF59" s="348"/>
      <c r="AG59" s="348"/>
      <c r="AH59" s="349"/>
      <c r="AI59" s="347"/>
      <c r="AJ59" s="348"/>
      <c r="AK59" s="348"/>
      <c r="AL59" s="348"/>
      <c r="AM59" s="349"/>
    </row>
    <row r="60" spans="1:39" ht="14.25">
      <c r="A60" s="161">
        <v>35</v>
      </c>
      <c r="B60" s="45" t="s">
        <v>101</v>
      </c>
      <c r="C60" s="201">
        <v>27</v>
      </c>
      <c r="D60" s="73">
        <v>15</v>
      </c>
      <c r="E60" s="216">
        <v>12</v>
      </c>
      <c r="F60" s="113">
        <v>48</v>
      </c>
      <c r="G60" s="180">
        <v>3</v>
      </c>
      <c r="H60" s="140">
        <v>0</v>
      </c>
      <c r="I60" s="121" t="s">
        <v>17</v>
      </c>
      <c r="J60" s="347"/>
      <c r="K60" s="348"/>
      <c r="L60" s="348"/>
      <c r="M60" s="348"/>
      <c r="N60" s="349"/>
      <c r="O60" s="347"/>
      <c r="P60" s="348"/>
      <c r="Q60" s="348"/>
      <c r="R60" s="348"/>
      <c r="S60" s="349"/>
      <c r="T60" s="347"/>
      <c r="U60" s="348"/>
      <c r="V60" s="348"/>
      <c r="W60" s="348"/>
      <c r="X60" s="349"/>
      <c r="Y60" s="78">
        <v>6</v>
      </c>
      <c r="Z60" s="153">
        <v>12</v>
      </c>
      <c r="AA60" s="79">
        <v>9</v>
      </c>
      <c r="AB60" s="148"/>
      <c r="AC60" s="179">
        <v>3</v>
      </c>
      <c r="AD60" s="347"/>
      <c r="AE60" s="348"/>
      <c r="AF60" s="348"/>
      <c r="AG60" s="348"/>
      <c r="AH60" s="349"/>
      <c r="AI60" s="347"/>
      <c r="AJ60" s="348"/>
      <c r="AK60" s="348"/>
      <c r="AL60" s="348"/>
      <c r="AM60" s="349"/>
    </row>
    <row r="61" spans="1:39" ht="14.25">
      <c r="A61" s="194">
        <v>36</v>
      </c>
      <c r="B61" s="45" t="s">
        <v>97</v>
      </c>
      <c r="C61" s="201">
        <v>27</v>
      </c>
      <c r="D61" s="73">
        <v>21</v>
      </c>
      <c r="E61" s="216">
        <v>6</v>
      </c>
      <c r="F61" s="113">
        <v>48</v>
      </c>
      <c r="G61" s="180">
        <v>3</v>
      </c>
      <c r="H61" s="140">
        <v>2</v>
      </c>
      <c r="I61" s="121" t="s">
        <v>17</v>
      </c>
      <c r="J61" s="347"/>
      <c r="K61" s="348"/>
      <c r="L61" s="348"/>
      <c r="M61" s="348"/>
      <c r="N61" s="349"/>
      <c r="O61" s="347"/>
      <c r="P61" s="348"/>
      <c r="Q61" s="348"/>
      <c r="R61" s="348"/>
      <c r="S61" s="349"/>
      <c r="T61" s="347"/>
      <c r="U61" s="348"/>
      <c r="V61" s="348"/>
      <c r="W61" s="348"/>
      <c r="X61" s="349"/>
      <c r="Y61" s="78">
        <v>3</v>
      </c>
      <c r="Z61" s="115">
        <v>6</v>
      </c>
      <c r="AA61" s="223">
        <v>18</v>
      </c>
      <c r="AB61" s="149"/>
      <c r="AC61" s="179">
        <v>3</v>
      </c>
      <c r="AD61" s="355"/>
      <c r="AE61" s="356"/>
      <c r="AF61" s="356"/>
      <c r="AG61" s="356"/>
      <c r="AH61" s="360"/>
      <c r="AI61" s="347"/>
      <c r="AJ61" s="348"/>
      <c r="AK61" s="348"/>
      <c r="AL61" s="348"/>
      <c r="AM61" s="349"/>
    </row>
    <row r="62" spans="1:39" ht="14.25">
      <c r="A62" s="144">
        <v>37</v>
      </c>
      <c r="B62" s="45" t="s">
        <v>103</v>
      </c>
      <c r="C62" s="201">
        <v>36</v>
      </c>
      <c r="D62" s="73">
        <v>24</v>
      </c>
      <c r="E62" s="216">
        <v>12</v>
      </c>
      <c r="F62" s="113">
        <v>64</v>
      </c>
      <c r="G62" s="175">
        <v>4</v>
      </c>
      <c r="H62" s="137">
        <v>0</v>
      </c>
      <c r="I62" s="121" t="s">
        <v>17</v>
      </c>
      <c r="J62" s="347"/>
      <c r="K62" s="348"/>
      <c r="L62" s="348"/>
      <c r="M62" s="348"/>
      <c r="N62" s="349"/>
      <c r="O62" s="347"/>
      <c r="P62" s="348"/>
      <c r="Q62" s="348"/>
      <c r="R62" s="348"/>
      <c r="S62" s="349"/>
      <c r="T62" s="347"/>
      <c r="U62" s="348"/>
      <c r="V62" s="348"/>
      <c r="W62" s="348"/>
      <c r="X62" s="349"/>
      <c r="Y62" s="344"/>
      <c r="Z62" s="345"/>
      <c r="AA62" s="345"/>
      <c r="AB62" s="345"/>
      <c r="AC62" s="346"/>
      <c r="AD62" s="78">
        <v>6</v>
      </c>
      <c r="AE62" s="152">
        <v>12</v>
      </c>
      <c r="AF62" s="79">
        <v>18</v>
      </c>
      <c r="AG62" s="148"/>
      <c r="AH62" s="179">
        <v>4</v>
      </c>
      <c r="AI62" s="347"/>
      <c r="AJ62" s="348"/>
      <c r="AK62" s="348"/>
      <c r="AL62" s="348"/>
      <c r="AM62" s="349"/>
    </row>
    <row r="63" spans="1:39" ht="14.25">
      <c r="A63" s="221">
        <v>38</v>
      </c>
      <c r="B63" s="45" t="s">
        <v>99</v>
      </c>
      <c r="C63" s="202">
        <v>36</v>
      </c>
      <c r="D63" s="73">
        <v>30</v>
      </c>
      <c r="E63" s="216">
        <v>6</v>
      </c>
      <c r="F63" s="119">
        <v>64</v>
      </c>
      <c r="G63" s="175">
        <v>4</v>
      </c>
      <c r="H63" s="137">
        <v>3</v>
      </c>
      <c r="I63" s="121" t="s">
        <v>17</v>
      </c>
      <c r="J63" s="347"/>
      <c r="K63" s="348"/>
      <c r="L63" s="348"/>
      <c r="M63" s="348"/>
      <c r="N63" s="349"/>
      <c r="O63" s="347"/>
      <c r="P63" s="348"/>
      <c r="Q63" s="348"/>
      <c r="R63" s="348"/>
      <c r="S63" s="349"/>
      <c r="T63" s="347"/>
      <c r="U63" s="348"/>
      <c r="V63" s="348"/>
      <c r="W63" s="348"/>
      <c r="X63" s="349"/>
      <c r="Y63" s="347"/>
      <c r="Z63" s="348"/>
      <c r="AA63" s="348"/>
      <c r="AB63" s="348"/>
      <c r="AC63" s="349"/>
      <c r="AD63" s="78">
        <v>3</v>
      </c>
      <c r="AE63" s="115">
        <v>6</v>
      </c>
      <c r="AF63" s="223">
        <v>27</v>
      </c>
      <c r="AG63" s="148"/>
      <c r="AH63" s="179">
        <v>4</v>
      </c>
      <c r="AI63" s="347"/>
      <c r="AJ63" s="348"/>
      <c r="AK63" s="348"/>
      <c r="AL63" s="348"/>
      <c r="AM63" s="349"/>
    </row>
    <row r="64" spans="1:39" ht="14.25">
      <c r="A64" s="144">
        <v>39</v>
      </c>
      <c r="B64" s="45" t="s">
        <v>100</v>
      </c>
      <c r="C64" s="202">
        <v>27</v>
      </c>
      <c r="D64" s="73">
        <v>15</v>
      </c>
      <c r="E64" s="216">
        <v>12</v>
      </c>
      <c r="F64" s="113">
        <v>48</v>
      </c>
      <c r="G64" s="180">
        <v>3</v>
      </c>
      <c r="H64" s="140">
        <v>0</v>
      </c>
      <c r="I64" s="121" t="s">
        <v>17</v>
      </c>
      <c r="J64" s="347"/>
      <c r="K64" s="348"/>
      <c r="L64" s="348"/>
      <c r="M64" s="348"/>
      <c r="N64" s="349"/>
      <c r="O64" s="347"/>
      <c r="P64" s="348"/>
      <c r="Q64" s="348"/>
      <c r="R64" s="348"/>
      <c r="S64" s="349"/>
      <c r="T64" s="347"/>
      <c r="U64" s="348"/>
      <c r="V64" s="348"/>
      <c r="W64" s="348"/>
      <c r="X64" s="349"/>
      <c r="Y64" s="347"/>
      <c r="Z64" s="348"/>
      <c r="AA64" s="348"/>
      <c r="AB64" s="348"/>
      <c r="AC64" s="349"/>
      <c r="AD64" s="78">
        <v>6</v>
      </c>
      <c r="AE64" s="152">
        <v>12</v>
      </c>
      <c r="AF64" s="79">
        <v>9</v>
      </c>
      <c r="AG64" s="148"/>
      <c r="AH64" s="179">
        <v>3</v>
      </c>
      <c r="AI64" s="347"/>
      <c r="AJ64" s="348"/>
      <c r="AK64" s="348"/>
      <c r="AL64" s="348"/>
      <c r="AM64" s="349"/>
    </row>
    <row r="65" spans="1:39" ht="14.25">
      <c r="A65" s="144">
        <v>40</v>
      </c>
      <c r="B65" s="45" t="s">
        <v>98</v>
      </c>
      <c r="C65" s="201">
        <v>27</v>
      </c>
      <c r="D65" s="73">
        <v>15</v>
      </c>
      <c r="E65" s="216">
        <v>12</v>
      </c>
      <c r="F65" s="113">
        <v>48</v>
      </c>
      <c r="G65" s="180">
        <v>3</v>
      </c>
      <c r="H65" s="140">
        <v>0</v>
      </c>
      <c r="I65" s="121" t="s">
        <v>17</v>
      </c>
      <c r="J65" s="347"/>
      <c r="K65" s="348"/>
      <c r="L65" s="348"/>
      <c r="M65" s="348"/>
      <c r="N65" s="349"/>
      <c r="O65" s="347"/>
      <c r="P65" s="348"/>
      <c r="Q65" s="348"/>
      <c r="R65" s="348"/>
      <c r="S65" s="349"/>
      <c r="T65" s="347"/>
      <c r="U65" s="348"/>
      <c r="V65" s="348"/>
      <c r="W65" s="348"/>
      <c r="X65" s="349"/>
      <c r="Y65" s="347"/>
      <c r="Z65" s="348"/>
      <c r="AA65" s="348"/>
      <c r="AB65" s="348"/>
      <c r="AC65" s="349"/>
      <c r="AD65" s="78">
        <v>6</v>
      </c>
      <c r="AE65" s="153">
        <v>12</v>
      </c>
      <c r="AF65" s="79">
        <v>9</v>
      </c>
      <c r="AG65" s="148"/>
      <c r="AH65" s="179">
        <v>3</v>
      </c>
      <c r="AI65" s="355"/>
      <c r="AJ65" s="356"/>
      <c r="AK65" s="356"/>
      <c r="AL65" s="356"/>
      <c r="AM65" s="360"/>
    </row>
    <row r="66" spans="1:39" ht="14.25">
      <c r="A66" s="221">
        <v>41</v>
      </c>
      <c r="B66" s="45" t="s">
        <v>93</v>
      </c>
      <c r="C66" s="201">
        <v>36</v>
      </c>
      <c r="D66" s="73">
        <v>30</v>
      </c>
      <c r="E66" s="216">
        <v>6</v>
      </c>
      <c r="F66" s="113">
        <v>64</v>
      </c>
      <c r="G66" s="180">
        <v>4</v>
      </c>
      <c r="H66" s="140">
        <v>3</v>
      </c>
      <c r="I66" s="121" t="s">
        <v>17</v>
      </c>
      <c r="J66" s="347"/>
      <c r="K66" s="348"/>
      <c r="L66" s="348"/>
      <c r="M66" s="348"/>
      <c r="N66" s="349"/>
      <c r="O66" s="347"/>
      <c r="P66" s="348"/>
      <c r="Q66" s="348"/>
      <c r="R66" s="348"/>
      <c r="S66" s="349"/>
      <c r="T66" s="347"/>
      <c r="U66" s="348"/>
      <c r="V66" s="348"/>
      <c r="W66" s="348"/>
      <c r="X66" s="349"/>
      <c r="Y66" s="347"/>
      <c r="Z66" s="348"/>
      <c r="AA66" s="348"/>
      <c r="AB66" s="348"/>
      <c r="AC66" s="349"/>
      <c r="AD66" s="347"/>
      <c r="AE66" s="348"/>
      <c r="AF66" s="348"/>
      <c r="AG66" s="348"/>
      <c r="AH66" s="349"/>
      <c r="AI66" s="78">
        <v>3</v>
      </c>
      <c r="AJ66" s="115">
        <v>6</v>
      </c>
      <c r="AK66" s="223">
        <v>27</v>
      </c>
      <c r="AL66" s="148"/>
      <c r="AM66" s="179">
        <v>4</v>
      </c>
    </row>
    <row r="67" spans="1:39" ht="14.25">
      <c r="A67" s="221">
        <v>42</v>
      </c>
      <c r="B67" s="66" t="s">
        <v>94</v>
      </c>
      <c r="C67" s="201">
        <v>27</v>
      </c>
      <c r="D67" s="73">
        <v>21</v>
      </c>
      <c r="E67" s="216">
        <v>6</v>
      </c>
      <c r="F67" s="113">
        <v>48</v>
      </c>
      <c r="G67" s="180">
        <v>3</v>
      </c>
      <c r="H67" s="140">
        <v>2</v>
      </c>
      <c r="I67" s="121" t="s">
        <v>17</v>
      </c>
      <c r="J67" s="347"/>
      <c r="K67" s="348"/>
      <c r="L67" s="348"/>
      <c r="M67" s="348"/>
      <c r="N67" s="349"/>
      <c r="O67" s="347"/>
      <c r="P67" s="348"/>
      <c r="Q67" s="348"/>
      <c r="R67" s="348"/>
      <c r="S67" s="349"/>
      <c r="T67" s="347"/>
      <c r="U67" s="348"/>
      <c r="V67" s="348"/>
      <c r="W67" s="348"/>
      <c r="X67" s="349"/>
      <c r="Y67" s="347"/>
      <c r="Z67" s="348"/>
      <c r="AA67" s="348"/>
      <c r="AB67" s="348"/>
      <c r="AC67" s="349"/>
      <c r="AD67" s="355"/>
      <c r="AE67" s="356"/>
      <c r="AF67" s="356"/>
      <c r="AG67" s="356"/>
      <c r="AH67" s="360"/>
      <c r="AI67" s="78">
        <v>3</v>
      </c>
      <c r="AJ67" s="115">
        <v>6</v>
      </c>
      <c r="AK67" s="223">
        <v>18</v>
      </c>
      <c r="AL67" s="148"/>
      <c r="AM67" s="179">
        <v>3</v>
      </c>
    </row>
    <row r="68" spans="1:39" ht="31.25" customHeight="1" thickBot="1">
      <c r="A68" s="144">
        <v>43</v>
      </c>
      <c r="B68" s="64" t="s">
        <v>18</v>
      </c>
      <c r="C68" s="204">
        <v>72</v>
      </c>
      <c r="D68" s="54">
        <v>72</v>
      </c>
      <c r="E68" s="213">
        <v>0</v>
      </c>
      <c r="F68" s="74">
        <v>228</v>
      </c>
      <c r="G68" s="181">
        <v>12</v>
      </c>
      <c r="H68" s="136">
        <v>0</v>
      </c>
      <c r="I68" s="122" t="s">
        <v>17</v>
      </c>
      <c r="J68" s="350"/>
      <c r="K68" s="351"/>
      <c r="L68" s="351"/>
      <c r="M68" s="351"/>
      <c r="N68" s="352"/>
      <c r="O68" s="350"/>
      <c r="P68" s="351"/>
      <c r="Q68" s="351"/>
      <c r="R68" s="351"/>
      <c r="S68" s="352"/>
      <c r="T68" s="350"/>
      <c r="U68" s="351"/>
      <c r="V68" s="351"/>
      <c r="W68" s="351"/>
      <c r="X68" s="352"/>
      <c r="Y68" s="350"/>
      <c r="Z68" s="351"/>
      <c r="AA68" s="351"/>
      <c r="AB68" s="351"/>
      <c r="AC68" s="352"/>
      <c r="AD68" s="256"/>
      <c r="AE68" s="257"/>
      <c r="AF68" s="8">
        <v>36</v>
      </c>
      <c r="AG68" s="25"/>
      <c r="AH68" s="171">
        <v>5</v>
      </c>
      <c r="AI68" s="444"/>
      <c r="AJ68" s="475"/>
      <c r="AK68" s="92">
        <v>36</v>
      </c>
      <c r="AL68" s="149"/>
      <c r="AM68" s="184">
        <v>7</v>
      </c>
    </row>
    <row r="69" spans="1:39" ht="14.65" thickBot="1">
      <c r="A69" s="17" t="s">
        <v>16</v>
      </c>
      <c r="B69" s="63" t="s">
        <v>11</v>
      </c>
      <c r="C69" s="31"/>
      <c r="D69" s="18">
        <v>0</v>
      </c>
      <c r="E69" s="31"/>
      <c r="F69" s="19">
        <v>360</v>
      </c>
      <c r="G69" s="12">
        <v>12</v>
      </c>
      <c r="H69" s="12">
        <v>10</v>
      </c>
      <c r="I69" s="12" t="s">
        <v>17</v>
      </c>
      <c r="J69" s="13"/>
      <c r="K69" s="28"/>
      <c r="L69" s="13"/>
      <c r="M69" s="28"/>
      <c r="N69" s="12"/>
      <c r="O69" s="13"/>
      <c r="P69" s="28"/>
      <c r="Q69" s="13"/>
      <c r="R69" s="28"/>
      <c r="S69" s="12"/>
      <c r="T69" s="13"/>
      <c r="U69" s="28"/>
      <c r="V69" s="13"/>
      <c r="W69" s="28"/>
      <c r="X69" s="12"/>
      <c r="Y69" s="13"/>
      <c r="Z69" s="28"/>
      <c r="AA69" s="13"/>
      <c r="AB69" s="29"/>
      <c r="AC69" s="14"/>
      <c r="AD69" s="13"/>
      <c r="AE69" s="28"/>
      <c r="AF69" s="13"/>
      <c r="AG69" s="28"/>
      <c r="AH69" s="12"/>
      <c r="AI69" s="13"/>
      <c r="AJ69" s="28"/>
      <c r="AK69" s="13"/>
      <c r="AL69" s="29"/>
      <c r="AM69" s="14">
        <v>12</v>
      </c>
    </row>
    <row r="70" spans="1:39" ht="14.65" thickBot="1">
      <c r="A70" s="16"/>
      <c r="B70" s="312" t="s">
        <v>14</v>
      </c>
      <c r="C70" s="469">
        <f>SUM(C6,C13,C56,C69)</f>
        <v>1428</v>
      </c>
      <c r="D70" s="330">
        <f>SUM(D6,D13,D56)</f>
        <v>990</v>
      </c>
      <c r="E70" s="218">
        <f>SUM(E69,E56,E13,E6)</f>
        <v>438</v>
      </c>
      <c r="F70" s="32">
        <f>SUM(F6,F13,F56,F69)</f>
        <v>3157</v>
      </c>
      <c r="G70" s="465">
        <f>SUM(N70,S70,X70,AC70,AH70,AM70)</f>
        <v>180</v>
      </c>
      <c r="H70" s="436">
        <f>SUM(H69,H56,H13,H6)</f>
        <v>65</v>
      </c>
      <c r="I70" s="466" t="s">
        <v>137</v>
      </c>
      <c r="J70" s="39">
        <f>SUM(J$6,J$13,J56)</f>
        <v>39</v>
      </c>
      <c r="K70" s="39">
        <f>SUM(K$6,K$13,K56)</f>
        <v>78</v>
      </c>
      <c r="L70" s="39">
        <f>SUM(L$6,L$13,L56)</f>
        <v>123</v>
      </c>
      <c r="M70" s="39">
        <f>SUM(M$6,M$13,M56)</f>
        <v>24</v>
      </c>
      <c r="N70" s="471">
        <f>SUM(N$6,N$13,N$56,N69)</f>
        <v>30</v>
      </c>
      <c r="O70" s="39">
        <f>SUM(O$6,O$13,O56)</f>
        <v>33</v>
      </c>
      <c r="P70" s="39">
        <f>SUM(P$6,P$13,P56)</f>
        <v>66</v>
      </c>
      <c r="Q70" s="39">
        <f>SUM(Q$6,Q$13,Q56)</f>
        <v>135</v>
      </c>
      <c r="R70" s="39">
        <f>SUM(R$6,R$13,R56)</f>
        <v>12</v>
      </c>
      <c r="S70" s="471">
        <f>SUM(S$6,S$13,S$56,S69)</f>
        <v>30</v>
      </c>
      <c r="T70" s="39">
        <f>SUM(T$6,T$13,T56)</f>
        <v>36</v>
      </c>
      <c r="U70" s="39">
        <f>SUM(U$6,U$13,U56)</f>
        <v>72</v>
      </c>
      <c r="V70" s="39">
        <f>SUM(V$6,V$13,V56)</f>
        <v>144</v>
      </c>
      <c r="W70" s="39">
        <f>SUM(W$6,W$13,W56)</f>
        <v>12</v>
      </c>
      <c r="X70" s="471">
        <f>SUM(X$6,X$13,X$56,X69)</f>
        <v>30</v>
      </c>
      <c r="Y70" s="39">
        <f>SUM(Y$6,Y$13,Y56)</f>
        <v>33</v>
      </c>
      <c r="Z70" s="39">
        <f>SUM(Z$6,Z$13,Z56)</f>
        <v>66</v>
      </c>
      <c r="AA70" s="39">
        <f>SUM(AA$6,AA$13,AA56)</f>
        <v>159</v>
      </c>
      <c r="AB70" s="39">
        <f>SUM(AB$6,AB$13,AB56)</f>
        <v>12</v>
      </c>
      <c r="AC70" s="471">
        <f>SUM(AC$6,AC$13,AC$56,AC69)</f>
        <v>30</v>
      </c>
      <c r="AD70" s="39">
        <f>SUM(AD$6,AD$13,AD56)</f>
        <v>27</v>
      </c>
      <c r="AE70" s="39">
        <f>SUM(AE$6,AE$13,AE56)</f>
        <v>54</v>
      </c>
      <c r="AF70" s="39">
        <f>SUM(AF$6,AF$13,AF56)</f>
        <v>180</v>
      </c>
      <c r="AG70" s="39">
        <f>SUM(AG$6,AG$13,AG56)</f>
        <v>0</v>
      </c>
      <c r="AH70" s="471">
        <f>SUM(AH$6,AH$13,AH$56,AH69)</f>
        <v>30</v>
      </c>
      <c r="AI70" s="33">
        <f>SUM(AI56,AI6,AI13)</f>
        <v>12</v>
      </c>
      <c r="AJ70" s="34">
        <f>SUM(AJ69,AJ56,AJ13,AJ6)</f>
        <v>24</v>
      </c>
      <c r="AK70" s="33">
        <f>SUM(AK56,AK6,AK13)</f>
        <v>99</v>
      </c>
      <c r="AL70" s="37">
        <f>SUM(AL69,AL56,AL13,AL6)</f>
        <v>0</v>
      </c>
      <c r="AM70" s="476">
        <f>SUM(AM69,AM56,AM6,AM13)</f>
        <v>30</v>
      </c>
    </row>
    <row r="71" spans="1:39" ht="14.65" thickBot="1">
      <c r="A71" s="15"/>
      <c r="B71" s="313"/>
      <c r="C71" s="470"/>
      <c r="D71" s="331"/>
      <c r="E71" s="460">
        <f>SUM(E70,F70)</f>
        <v>3595</v>
      </c>
      <c r="F71" s="461"/>
      <c r="G71" s="465"/>
      <c r="H71" s="437"/>
      <c r="I71" s="467"/>
      <c r="J71" s="340">
        <f>SUM(J70:M70)</f>
        <v>264</v>
      </c>
      <c r="K71" s="340"/>
      <c r="L71" s="340"/>
      <c r="M71" s="433"/>
      <c r="N71" s="472"/>
      <c r="O71" s="342">
        <f>SUM(O70:R70)</f>
        <v>246</v>
      </c>
      <c r="P71" s="343"/>
      <c r="Q71" s="343"/>
      <c r="R71" s="450"/>
      <c r="S71" s="472"/>
      <c r="T71" s="339">
        <f>SUM(T70:W70)</f>
        <v>264</v>
      </c>
      <c r="U71" s="340"/>
      <c r="V71" s="340"/>
      <c r="W71" s="433"/>
      <c r="X71" s="472"/>
      <c r="Y71" s="339">
        <f>SUM(Y70:AB70)</f>
        <v>270</v>
      </c>
      <c r="Z71" s="340"/>
      <c r="AA71" s="340"/>
      <c r="AB71" s="433"/>
      <c r="AC71" s="472"/>
      <c r="AD71" s="339">
        <f>SUM(AD70:AG70)</f>
        <v>261</v>
      </c>
      <c r="AE71" s="340"/>
      <c r="AF71" s="340"/>
      <c r="AG71" s="433"/>
      <c r="AH71" s="472"/>
      <c r="AI71" s="339">
        <f>SUM(AI70:AL70)</f>
        <v>135</v>
      </c>
      <c r="AJ71" s="340"/>
      <c r="AK71" s="340"/>
      <c r="AL71" s="433"/>
      <c r="AM71" s="477"/>
    </row>
    <row r="72" spans="1:39" ht="15.75" thickBot="1">
      <c r="A72" s="15"/>
      <c r="B72" s="314"/>
      <c r="C72" s="196"/>
      <c r="D72" s="457">
        <f>SUM(D70:F70)</f>
        <v>4585</v>
      </c>
      <c r="E72" s="457"/>
      <c r="F72" s="457"/>
      <c r="G72" s="465"/>
      <c r="H72" s="199">
        <f>SUM(G19:G21,G24:G26,G28:G30,G32:G37,G61,G63,G66:G67,G69)</f>
        <v>91</v>
      </c>
      <c r="I72" s="196"/>
      <c r="J72" s="447" t="s">
        <v>129</v>
      </c>
      <c r="K72" s="448"/>
      <c r="L72" s="448"/>
      <c r="M72" s="449"/>
      <c r="N72" s="196"/>
      <c r="O72" s="447" t="s">
        <v>130</v>
      </c>
      <c r="P72" s="448"/>
      <c r="Q72" s="448"/>
      <c r="R72" s="449"/>
      <c r="S72" s="196"/>
      <c r="T72" s="447" t="s">
        <v>133</v>
      </c>
      <c r="U72" s="448"/>
      <c r="V72" s="448"/>
      <c r="W72" s="449"/>
      <c r="X72" s="196"/>
      <c r="Y72" s="447" t="s">
        <v>134</v>
      </c>
      <c r="Z72" s="448"/>
      <c r="AA72" s="448"/>
      <c r="AB72" s="449"/>
      <c r="AC72" s="196"/>
      <c r="AD72" s="447" t="s">
        <v>123</v>
      </c>
      <c r="AE72" s="448"/>
      <c r="AF72" s="448"/>
      <c r="AG72" s="449"/>
      <c r="AH72" s="196"/>
      <c r="AI72" s="447" t="s">
        <v>135</v>
      </c>
      <c r="AJ72" s="448"/>
      <c r="AK72" s="448"/>
      <c r="AL72" s="449"/>
      <c r="AM72" s="196"/>
    </row>
    <row r="73" spans="1:39" ht="14.25" thickBot="1">
      <c r="C73" s="197"/>
      <c r="D73" s="120"/>
      <c r="E73" s="120"/>
      <c r="F73" s="120"/>
      <c r="G73" s="120"/>
      <c r="H73" s="120"/>
      <c r="I73" s="197"/>
      <c r="J73" s="120"/>
      <c r="K73" s="120"/>
      <c r="L73" s="120"/>
      <c r="M73" s="120"/>
      <c r="N73" s="197"/>
      <c r="O73" s="120"/>
      <c r="P73" s="120"/>
      <c r="Q73" s="120"/>
      <c r="R73" s="120"/>
      <c r="S73" s="197"/>
      <c r="T73" s="120"/>
      <c r="U73" s="120"/>
      <c r="V73" s="120"/>
      <c r="W73" s="120"/>
      <c r="X73" s="197"/>
      <c r="Y73" s="120"/>
      <c r="Z73" s="120"/>
      <c r="AA73" s="120"/>
      <c r="AB73" s="120"/>
      <c r="AC73" s="197"/>
      <c r="AD73" s="120"/>
      <c r="AE73" s="120"/>
      <c r="AF73" s="120"/>
      <c r="AG73" s="120"/>
      <c r="AH73" s="197"/>
      <c r="AI73" s="120"/>
      <c r="AJ73" s="120"/>
      <c r="AK73" s="120"/>
      <c r="AL73" s="120"/>
      <c r="AM73" s="197"/>
    </row>
    <row r="74" spans="1:39" ht="28.9" thickBot="1">
      <c r="A74" s="1" t="s">
        <v>57</v>
      </c>
      <c r="B74" s="58" t="s">
        <v>83</v>
      </c>
      <c r="C74" s="11">
        <f t="shared" ref="C74:H74" si="8">SUM(C75:C86)</f>
        <v>423</v>
      </c>
      <c r="D74" s="12">
        <f t="shared" si="8"/>
        <v>315</v>
      </c>
      <c r="E74" s="30">
        <f t="shared" si="8"/>
        <v>108</v>
      </c>
      <c r="F74" s="11">
        <f t="shared" si="8"/>
        <v>852</v>
      </c>
      <c r="G74" s="12">
        <f t="shared" si="8"/>
        <v>51</v>
      </c>
      <c r="H74" s="12">
        <f t="shared" si="8"/>
        <v>10</v>
      </c>
      <c r="I74" s="13"/>
      <c r="J74" s="13">
        <f>SUM(J75:J86)</f>
        <v>0</v>
      </c>
      <c r="K74" s="28">
        <f>SUM(K75:K86)</f>
        <v>0</v>
      </c>
      <c r="L74" s="13">
        <f>SUM(L75:L86)</f>
        <v>0</v>
      </c>
      <c r="M74" s="28">
        <f>SUM(M75:M86)</f>
        <v>0</v>
      </c>
      <c r="N74" s="12">
        <f>SUM(N81:N86)</f>
        <v>0</v>
      </c>
      <c r="O74" s="13">
        <f t="shared" ref="O74:AM74" si="9">SUM(O75:O86)</f>
        <v>0</v>
      </c>
      <c r="P74" s="28">
        <f t="shared" si="9"/>
        <v>0</v>
      </c>
      <c r="Q74" s="13">
        <f t="shared" si="9"/>
        <v>0</v>
      </c>
      <c r="R74" s="28">
        <f t="shared" si="9"/>
        <v>0</v>
      </c>
      <c r="S74" s="12">
        <f t="shared" si="9"/>
        <v>0</v>
      </c>
      <c r="T74" s="13">
        <f>SUM(T75:T86)</f>
        <v>12</v>
      </c>
      <c r="U74" s="28">
        <f t="shared" si="9"/>
        <v>24</v>
      </c>
      <c r="V74" s="13">
        <f>SUM(V75:V86)</f>
        <v>36</v>
      </c>
      <c r="W74" s="28">
        <f t="shared" si="9"/>
        <v>0</v>
      </c>
      <c r="X74" s="12">
        <f t="shared" si="9"/>
        <v>8</v>
      </c>
      <c r="Y74" s="13">
        <f t="shared" si="9"/>
        <v>15</v>
      </c>
      <c r="Z74" s="28">
        <f t="shared" si="9"/>
        <v>30</v>
      </c>
      <c r="AA74" s="13">
        <f t="shared" si="9"/>
        <v>45</v>
      </c>
      <c r="AB74" s="29">
        <f t="shared" si="9"/>
        <v>0</v>
      </c>
      <c r="AC74" s="12">
        <f t="shared" si="9"/>
        <v>10</v>
      </c>
      <c r="AD74" s="13">
        <f t="shared" si="9"/>
        <v>18</v>
      </c>
      <c r="AE74" s="28">
        <f t="shared" si="9"/>
        <v>36</v>
      </c>
      <c r="AF74" s="13">
        <f t="shared" si="9"/>
        <v>108</v>
      </c>
      <c r="AG74" s="13">
        <f t="shared" si="9"/>
        <v>0</v>
      </c>
      <c r="AH74" s="12">
        <f t="shared" si="9"/>
        <v>19</v>
      </c>
      <c r="AI74" s="13">
        <f t="shared" si="9"/>
        <v>9</v>
      </c>
      <c r="AJ74" s="28">
        <f t="shared" si="9"/>
        <v>18</v>
      </c>
      <c r="AK74" s="13">
        <f t="shared" si="9"/>
        <v>72</v>
      </c>
      <c r="AL74" s="29">
        <f t="shared" si="9"/>
        <v>0</v>
      </c>
      <c r="AM74" s="14">
        <f t="shared" si="9"/>
        <v>14</v>
      </c>
    </row>
    <row r="75" spans="1:39" ht="14.25">
      <c r="A75" s="161">
        <v>32</v>
      </c>
      <c r="B75" s="44" t="s">
        <v>86</v>
      </c>
      <c r="C75" s="200">
        <v>36</v>
      </c>
      <c r="D75" s="73">
        <v>24</v>
      </c>
      <c r="E75" s="215">
        <v>12</v>
      </c>
      <c r="F75" s="49">
        <v>64</v>
      </c>
      <c r="G75" s="180">
        <v>4</v>
      </c>
      <c r="H75" s="139">
        <v>0</v>
      </c>
      <c r="I75" s="121" t="s">
        <v>17</v>
      </c>
      <c r="J75" s="353"/>
      <c r="K75" s="354"/>
      <c r="L75" s="354"/>
      <c r="M75" s="354"/>
      <c r="N75" s="357"/>
      <c r="O75" s="353"/>
      <c r="P75" s="354"/>
      <c r="Q75" s="354"/>
      <c r="R75" s="354"/>
      <c r="S75" s="357"/>
      <c r="T75" s="78">
        <v>6</v>
      </c>
      <c r="U75" s="152">
        <v>12</v>
      </c>
      <c r="V75" s="79">
        <v>18</v>
      </c>
      <c r="W75" s="150"/>
      <c r="X75" s="179">
        <v>4</v>
      </c>
      <c r="Y75" s="353"/>
      <c r="Z75" s="354"/>
      <c r="AA75" s="354"/>
      <c r="AB75" s="354"/>
      <c r="AC75" s="357"/>
      <c r="AD75" s="353"/>
      <c r="AE75" s="354"/>
      <c r="AF75" s="354"/>
      <c r="AG75" s="354"/>
      <c r="AH75" s="357"/>
      <c r="AI75" s="353"/>
      <c r="AJ75" s="354"/>
      <c r="AK75" s="354"/>
      <c r="AL75" s="354"/>
      <c r="AM75" s="357"/>
    </row>
    <row r="76" spans="1:39" ht="14.25">
      <c r="A76" s="161">
        <v>33</v>
      </c>
      <c r="B76" s="45" t="s">
        <v>72</v>
      </c>
      <c r="C76" s="201">
        <v>36</v>
      </c>
      <c r="D76" s="73">
        <v>24</v>
      </c>
      <c r="E76" s="216">
        <v>12</v>
      </c>
      <c r="F76" s="51">
        <v>64</v>
      </c>
      <c r="G76" s="180">
        <v>4</v>
      </c>
      <c r="H76" s="140">
        <v>0</v>
      </c>
      <c r="I76" s="121" t="s">
        <v>17</v>
      </c>
      <c r="J76" s="347"/>
      <c r="K76" s="348"/>
      <c r="L76" s="348"/>
      <c r="M76" s="348"/>
      <c r="N76" s="349"/>
      <c r="O76" s="347"/>
      <c r="P76" s="348"/>
      <c r="Q76" s="348"/>
      <c r="R76" s="348"/>
      <c r="S76" s="349"/>
      <c r="T76" s="78">
        <v>6</v>
      </c>
      <c r="U76" s="153">
        <v>12</v>
      </c>
      <c r="V76" s="79">
        <v>18</v>
      </c>
      <c r="W76" s="149"/>
      <c r="X76" s="179">
        <v>4</v>
      </c>
      <c r="Y76" s="355"/>
      <c r="Z76" s="356"/>
      <c r="AA76" s="356"/>
      <c r="AB76" s="356"/>
      <c r="AC76" s="360"/>
      <c r="AD76" s="347"/>
      <c r="AE76" s="348"/>
      <c r="AF76" s="348"/>
      <c r="AG76" s="348"/>
      <c r="AH76" s="349"/>
      <c r="AI76" s="347"/>
      <c r="AJ76" s="348"/>
      <c r="AK76" s="348"/>
      <c r="AL76" s="348"/>
      <c r="AM76" s="349"/>
    </row>
    <row r="77" spans="1:39" ht="14.25">
      <c r="A77" s="161">
        <v>34</v>
      </c>
      <c r="B77" s="66" t="s">
        <v>104</v>
      </c>
      <c r="C77" s="201">
        <v>36</v>
      </c>
      <c r="D77" s="73">
        <v>24</v>
      </c>
      <c r="E77" s="216">
        <v>12</v>
      </c>
      <c r="F77" s="51">
        <v>64</v>
      </c>
      <c r="G77" s="180">
        <v>4</v>
      </c>
      <c r="H77" s="140">
        <v>0</v>
      </c>
      <c r="I77" s="121" t="s">
        <v>17</v>
      </c>
      <c r="J77" s="347"/>
      <c r="K77" s="348"/>
      <c r="L77" s="348"/>
      <c r="M77" s="348"/>
      <c r="N77" s="349"/>
      <c r="O77" s="347"/>
      <c r="P77" s="348"/>
      <c r="Q77" s="348"/>
      <c r="R77" s="348"/>
      <c r="S77" s="349"/>
      <c r="T77" s="344"/>
      <c r="U77" s="345"/>
      <c r="V77" s="345"/>
      <c r="W77" s="345"/>
      <c r="X77" s="346"/>
      <c r="Y77" s="78">
        <v>6</v>
      </c>
      <c r="Z77" s="152">
        <v>12</v>
      </c>
      <c r="AA77" s="79">
        <v>18</v>
      </c>
      <c r="AB77" s="150"/>
      <c r="AC77" s="179">
        <v>4</v>
      </c>
      <c r="AD77" s="347"/>
      <c r="AE77" s="348"/>
      <c r="AF77" s="348"/>
      <c r="AG77" s="348"/>
      <c r="AH77" s="349"/>
      <c r="AI77" s="347"/>
      <c r="AJ77" s="348"/>
      <c r="AK77" s="348"/>
      <c r="AL77" s="348"/>
      <c r="AM77" s="349"/>
    </row>
    <row r="78" spans="1:39" ht="14.25">
      <c r="A78" s="161">
        <v>35</v>
      </c>
      <c r="B78" s="45" t="s">
        <v>46</v>
      </c>
      <c r="C78" s="201">
        <v>27</v>
      </c>
      <c r="D78" s="73">
        <v>15</v>
      </c>
      <c r="E78" s="216">
        <v>12</v>
      </c>
      <c r="F78" s="51">
        <v>48</v>
      </c>
      <c r="G78" s="180">
        <v>3</v>
      </c>
      <c r="H78" s="140">
        <v>0</v>
      </c>
      <c r="I78" s="121" t="s">
        <v>17</v>
      </c>
      <c r="J78" s="347"/>
      <c r="K78" s="348"/>
      <c r="L78" s="348"/>
      <c r="M78" s="348"/>
      <c r="N78" s="349"/>
      <c r="O78" s="347"/>
      <c r="P78" s="348"/>
      <c r="Q78" s="348"/>
      <c r="R78" s="348"/>
      <c r="S78" s="349"/>
      <c r="T78" s="347"/>
      <c r="U78" s="348"/>
      <c r="V78" s="348"/>
      <c r="W78" s="348"/>
      <c r="X78" s="349"/>
      <c r="Y78" s="78">
        <v>6</v>
      </c>
      <c r="Z78" s="153">
        <v>12</v>
      </c>
      <c r="AA78" s="79">
        <v>9</v>
      </c>
      <c r="AB78" s="148"/>
      <c r="AC78" s="179">
        <v>3</v>
      </c>
      <c r="AD78" s="347"/>
      <c r="AE78" s="348"/>
      <c r="AF78" s="348"/>
      <c r="AG78" s="348"/>
      <c r="AH78" s="349"/>
      <c r="AI78" s="347"/>
      <c r="AJ78" s="348"/>
      <c r="AK78" s="348"/>
      <c r="AL78" s="348"/>
      <c r="AM78" s="349"/>
    </row>
    <row r="79" spans="1:39" ht="14.25">
      <c r="A79" s="194">
        <v>36</v>
      </c>
      <c r="B79" s="66" t="s">
        <v>73</v>
      </c>
      <c r="C79" s="201">
        <v>27</v>
      </c>
      <c r="D79" s="73">
        <v>21</v>
      </c>
      <c r="E79" s="216">
        <v>6</v>
      </c>
      <c r="F79" s="51">
        <v>48</v>
      </c>
      <c r="G79" s="175">
        <v>3</v>
      </c>
      <c r="H79" s="137">
        <v>2</v>
      </c>
      <c r="I79" s="121" t="s">
        <v>17</v>
      </c>
      <c r="J79" s="347"/>
      <c r="K79" s="348"/>
      <c r="L79" s="348"/>
      <c r="M79" s="348"/>
      <c r="N79" s="349"/>
      <c r="O79" s="347"/>
      <c r="P79" s="348"/>
      <c r="Q79" s="348"/>
      <c r="R79" s="348"/>
      <c r="S79" s="349"/>
      <c r="T79" s="347"/>
      <c r="U79" s="348"/>
      <c r="V79" s="348"/>
      <c r="W79" s="348"/>
      <c r="X79" s="349"/>
      <c r="Y79" s="78">
        <v>3</v>
      </c>
      <c r="Z79" s="115">
        <v>6</v>
      </c>
      <c r="AA79" s="223">
        <v>18</v>
      </c>
      <c r="AB79" s="149"/>
      <c r="AC79" s="179">
        <v>3</v>
      </c>
      <c r="AD79" s="355"/>
      <c r="AE79" s="356"/>
      <c r="AF79" s="356"/>
      <c r="AG79" s="356"/>
      <c r="AH79" s="360"/>
      <c r="AI79" s="347"/>
      <c r="AJ79" s="348"/>
      <c r="AK79" s="348"/>
      <c r="AL79" s="348"/>
      <c r="AM79" s="349"/>
    </row>
    <row r="80" spans="1:39" ht="14.25">
      <c r="A80" s="221">
        <v>37</v>
      </c>
      <c r="B80" s="45" t="s">
        <v>74</v>
      </c>
      <c r="C80" s="201">
        <v>36</v>
      </c>
      <c r="D80" s="73">
        <v>30</v>
      </c>
      <c r="E80" s="216">
        <v>6</v>
      </c>
      <c r="F80" s="51">
        <v>64</v>
      </c>
      <c r="G80" s="180">
        <v>4</v>
      </c>
      <c r="H80" s="140">
        <v>3</v>
      </c>
      <c r="I80" s="121" t="s">
        <v>17</v>
      </c>
      <c r="J80" s="347"/>
      <c r="K80" s="348"/>
      <c r="L80" s="348"/>
      <c r="M80" s="348"/>
      <c r="N80" s="349"/>
      <c r="O80" s="347"/>
      <c r="P80" s="348"/>
      <c r="Q80" s="348"/>
      <c r="R80" s="348"/>
      <c r="S80" s="349"/>
      <c r="T80" s="347"/>
      <c r="U80" s="348"/>
      <c r="V80" s="348"/>
      <c r="W80" s="348"/>
      <c r="X80" s="349"/>
      <c r="Y80" s="344"/>
      <c r="Z80" s="345"/>
      <c r="AA80" s="345"/>
      <c r="AB80" s="345"/>
      <c r="AC80" s="346"/>
      <c r="AD80" s="78">
        <v>3</v>
      </c>
      <c r="AE80" s="115">
        <v>6</v>
      </c>
      <c r="AF80" s="223">
        <v>27</v>
      </c>
      <c r="AG80" s="150"/>
      <c r="AH80" s="179">
        <v>4</v>
      </c>
      <c r="AI80" s="347"/>
      <c r="AJ80" s="348"/>
      <c r="AK80" s="348"/>
      <c r="AL80" s="348"/>
      <c r="AM80" s="349"/>
    </row>
    <row r="81" spans="1:39" ht="14.25">
      <c r="A81" s="144">
        <v>38</v>
      </c>
      <c r="B81" s="45" t="s">
        <v>87</v>
      </c>
      <c r="C81" s="202">
        <v>36</v>
      </c>
      <c r="D81" s="73">
        <v>24</v>
      </c>
      <c r="E81" s="216">
        <v>12</v>
      </c>
      <c r="F81" s="116">
        <v>64</v>
      </c>
      <c r="G81" s="180">
        <v>4</v>
      </c>
      <c r="H81" s="140">
        <v>0</v>
      </c>
      <c r="I81" s="121" t="s">
        <v>17</v>
      </c>
      <c r="J81" s="347"/>
      <c r="K81" s="348"/>
      <c r="L81" s="348"/>
      <c r="M81" s="348"/>
      <c r="N81" s="349"/>
      <c r="O81" s="347"/>
      <c r="P81" s="348"/>
      <c r="Q81" s="348"/>
      <c r="R81" s="348"/>
      <c r="S81" s="349"/>
      <c r="T81" s="347"/>
      <c r="U81" s="348"/>
      <c r="V81" s="348"/>
      <c r="W81" s="348"/>
      <c r="X81" s="349"/>
      <c r="Y81" s="347"/>
      <c r="Z81" s="348"/>
      <c r="AA81" s="348"/>
      <c r="AB81" s="348"/>
      <c r="AC81" s="349"/>
      <c r="AD81" s="78">
        <v>6</v>
      </c>
      <c r="AE81" s="152">
        <v>12</v>
      </c>
      <c r="AF81" s="79">
        <v>18</v>
      </c>
      <c r="AG81" s="148"/>
      <c r="AH81" s="179">
        <v>4</v>
      </c>
      <c r="AI81" s="347"/>
      <c r="AJ81" s="348"/>
      <c r="AK81" s="348"/>
      <c r="AL81" s="348"/>
      <c r="AM81" s="349"/>
    </row>
    <row r="82" spans="1:39" ht="14.25">
      <c r="A82" s="221">
        <v>39</v>
      </c>
      <c r="B82" s="45" t="s">
        <v>80</v>
      </c>
      <c r="C82" s="202">
        <v>27</v>
      </c>
      <c r="D82" s="73">
        <v>21</v>
      </c>
      <c r="E82" s="216">
        <v>6</v>
      </c>
      <c r="F82" s="51">
        <v>48</v>
      </c>
      <c r="G82" s="175">
        <v>3</v>
      </c>
      <c r="H82" s="137">
        <v>2</v>
      </c>
      <c r="I82" s="121" t="s">
        <v>17</v>
      </c>
      <c r="J82" s="347"/>
      <c r="K82" s="348"/>
      <c r="L82" s="348"/>
      <c r="M82" s="348"/>
      <c r="N82" s="349"/>
      <c r="O82" s="347"/>
      <c r="P82" s="348"/>
      <c r="Q82" s="348"/>
      <c r="R82" s="348"/>
      <c r="S82" s="349"/>
      <c r="T82" s="347"/>
      <c r="U82" s="348"/>
      <c r="V82" s="348"/>
      <c r="W82" s="348"/>
      <c r="X82" s="349"/>
      <c r="Y82" s="347"/>
      <c r="Z82" s="348"/>
      <c r="AA82" s="348"/>
      <c r="AB82" s="348"/>
      <c r="AC82" s="349"/>
      <c r="AD82" s="78">
        <v>3</v>
      </c>
      <c r="AE82" s="115">
        <v>6</v>
      </c>
      <c r="AF82" s="223">
        <v>18</v>
      </c>
      <c r="AG82" s="148"/>
      <c r="AH82" s="179">
        <v>3</v>
      </c>
      <c r="AI82" s="347"/>
      <c r="AJ82" s="348"/>
      <c r="AK82" s="348"/>
      <c r="AL82" s="348"/>
      <c r="AM82" s="349"/>
    </row>
    <row r="83" spans="1:39" ht="14.25">
      <c r="A83" s="144">
        <v>40</v>
      </c>
      <c r="B83" s="45" t="s">
        <v>75</v>
      </c>
      <c r="C83" s="201">
        <v>27</v>
      </c>
      <c r="D83" s="73">
        <v>15</v>
      </c>
      <c r="E83" s="216">
        <v>12</v>
      </c>
      <c r="F83" s="51">
        <v>48</v>
      </c>
      <c r="G83" s="180">
        <v>3</v>
      </c>
      <c r="H83" s="140">
        <v>0</v>
      </c>
      <c r="I83" s="121" t="s">
        <v>17</v>
      </c>
      <c r="J83" s="347"/>
      <c r="K83" s="348"/>
      <c r="L83" s="348"/>
      <c r="M83" s="348"/>
      <c r="N83" s="349"/>
      <c r="O83" s="347"/>
      <c r="P83" s="348"/>
      <c r="Q83" s="348"/>
      <c r="R83" s="348"/>
      <c r="S83" s="349"/>
      <c r="T83" s="347"/>
      <c r="U83" s="348"/>
      <c r="V83" s="348"/>
      <c r="W83" s="348"/>
      <c r="X83" s="349"/>
      <c r="Y83" s="347"/>
      <c r="Z83" s="348"/>
      <c r="AA83" s="348"/>
      <c r="AB83" s="348"/>
      <c r="AC83" s="349"/>
      <c r="AD83" s="78">
        <v>6</v>
      </c>
      <c r="AE83" s="152">
        <v>12</v>
      </c>
      <c r="AF83" s="79">
        <v>9</v>
      </c>
      <c r="AG83" s="148"/>
      <c r="AH83" s="179">
        <v>3</v>
      </c>
      <c r="AI83" s="355"/>
      <c r="AJ83" s="356"/>
      <c r="AK83" s="356"/>
      <c r="AL83" s="356"/>
      <c r="AM83" s="360"/>
    </row>
    <row r="84" spans="1:39" ht="14.25">
      <c r="A84" s="221">
        <v>41</v>
      </c>
      <c r="B84" s="45" t="s">
        <v>76</v>
      </c>
      <c r="C84" s="201">
        <v>36</v>
      </c>
      <c r="D84" s="73">
        <v>30</v>
      </c>
      <c r="E84" s="216">
        <v>6</v>
      </c>
      <c r="F84" s="51">
        <v>64</v>
      </c>
      <c r="G84" s="180">
        <v>4</v>
      </c>
      <c r="H84" s="140">
        <v>3</v>
      </c>
      <c r="I84" s="121" t="s">
        <v>17</v>
      </c>
      <c r="J84" s="347"/>
      <c r="K84" s="348"/>
      <c r="L84" s="348"/>
      <c r="M84" s="348"/>
      <c r="N84" s="349"/>
      <c r="O84" s="347"/>
      <c r="P84" s="348"/>
      <c r="Q84" s="348"/>
      <c r="R84" s="348"/>
      <c r="S84" s="349"/>
      <c r="T84" s="347"/>
      <c r="U84" s="348"/>
      <c r="V84" s="348"/>
      <c r="W84" s="348"/>
      <c r="X84" s="349"/>
      <c r="Y84" s="347"/>
      <c r="Z84" s="348"/>
      <c r="AA84" s="348"/>
      <c r="AB84" s="348"/>
      <c r="AC84" s="349"/>
      <c r="AD84" s="224"/>
      <c r="AE84" s="225"/>
      <c r="AF84" s="225"/>
      <c r="AG84" s="225"/>
      <c r="AH84" s="226"/>
      <c r="AI84" s="78">
        <v>3</v>
      </c>
      <c r="AJ84" s="115">
        <v>6</v>
      </c>
      <c r="AK84" s="223">
        <v>27</v>
      </c>
      <c r="AL84" s="148"/>
      <c r="AM84" s="179">
        <v>4</v>
      </c>
    </row>
    <row r="85" spans="1:39" ht="14.25">
      <c r="A85" s="144">
        <v>42</v>
      </c>
      <c r="B85" s="45" t="s">
        <v>105</v>
      </c>
      <c r="C85" s="201">
        <v>27</v>
      </c>
      <c r="D85" s="73">
        <v>15</v>
      </c>
      <c r="E85" s="216">
        <v>12</v>
      </c>
      <c r="F85" s="51">
        <v>48</v>
      </c>
      <c r="G85" s="180">
        <v>3</v>
      </c>
      <c r="H85" s="140">
        <v>0</v>
      </c>
      <c r="I85" s="121" t="s">
        <v>17</v>
      </c>
      <c r="J85" s="347"/>
      <c r="K85" s="348"/>
      <c r="L85" s="348"/>
      <c r="M85" s="348"/>
      <c r="N85" s="349"/>
      <c r="O85" s="347"/>
      <c r="P85" s="348"/>
      <c r="Q85" s="348"/>
      <c r="R85" s="348"/>
      <c r="S85" s="349"/>
      <c r="T85" s="347"/>
      <c r="U85" s="348"/>
      <c r="V85" s="348"/>
      <c r="W85" s="348"/>
      <c r="X85" s="349"/>
      <c r="Y85" s="347"/>
      <c r="Z85" s="348"/>
      <c r="AA85" s="348"/>
      <c r="AB85" s="348"/>
      <c r="AC85" s="349"/>
      <c r="AD85" s="251"/>
      <c r="AE85" s="252"/>
      <c r="AF85" s="252"/>
      <c r="AG85" s="252"/>
      <c r="AH85" s="253"/>
      <c r="AI85" s="78">
        <v>6</v>
      </c>
      <c r="AJ85" s="152">
        <v>12</v>
      </c>
      <c r="AK85" s="79">
        <v>9</v>
      </c>
      <c r="AL85" s="148"/>
      <c r="AM85" s="179">
        <v>3</v>
      </c>
    </row>
    <row r="86" spans="1:39" ht="28.9" thickBot="1">
      <c r="A86" s="144">
        <v>43</v>
      </c>
      <c r="B86" s="64" t="s">
        <v>18</v>
      </c>
      <c r="C86" s="203">
        <v>72</v>
      </c>
      <c r="D86" s="54">
        <v>72</v>
      </c>
      <c r="E86" s="219">
        <v>0</v>
      </c>
      <c r="F86" s="74">
        <v>228</v>
      </c>
      <c r="G86" s="181">
        <v>12</v>
      </c>
      <c r="H86" s="136">
        <v>0</v>
      </c>
      <c r="I86" s="122" t="s">
        <v>17</v>
      </c>
      <c r="J86" s="350"/>
      <c r="K86" s="351"/>
      <c r="L86" s="351"/>
      <c r="M86" s="351"/>
      <c r="N86" s="352"/>
      <c r="O86" s="350"/>
      <c r="P86" s="351"/>
      <c r="Q86" s="351"/>
      <c r="R86" s="351"/>
      <c r="S86" s="352"/>
      <c r="T86" s="350"/>
      <c r="U86" s="351"/>
      <c r="V86" s="351"/>
      <c r="W86" s="351"/>
      <c r="X86" s="352"/>
      <c r="Y86" s="350"/>
      <c r="Z86" s="351"/>
      <c r="AA86" s="351"/>
      <c r="AB86" s="351"/>
      <c r="AC86" s="352"/>
      <c r="AD86" s="256"/>
      <c r="AE86" s="257"/>
      <c r="AF86" s="8">
        <v>36</v>
      </c>
      <c r="AG86" s="25"/>
      <c r="AH86" s="171">
        <v>5</v>
      </c>
      <c r="AI86" s="259"/>
      <c r="AJ86" s="258"/>
      <c r="AK86" s="8">
        <v>36</v>
      </c>
      <c r="AL86" s="25"/>
      <c r="AM86" s="171">
        <v>7</v>
      </c>
    </row>
    <row r="87" spans="1:39" ht="14.65" thickBot="1">
      <c r="A87" s="17" t="s">
        <v>16</v>
      </c>
      <c r="B87" s="63" t="s">
        <v>11</v>
      </c>
      <c r="C87" s="31"/>
      <c r="D87" s="18">
        <v>0</v>
      </c>
      <c r="E87" s="31"/>
      <c r="F87" s="19">
        <v>360</v>
      </c>
      <c r="G87" s="12">
        <v>12</v>
      </c>
      <c r="H87" s="12">
        <v>10</v>
      </c>
      <c r="I87" s="12" t="s">
        <v>17</v>
      </c>
      <c r="J87" s="13"/>
      <c r="K87" s="28"/>
      <c r="L87" s="13"/>
      <c r="M87" s="28"/>
      <c r="N87" s="13"/>
      <c r="O87" s="13"/>
      <c r="P87" s="28"/>
      <c r="Q87" s="13"/>
      <c r="R87" s="28"/>
      <c r="S87" s="12"/>
      <c r="T87" s="13"/>
      <c r="U87" s="28"/>
      <c r="V87" s="13"/>
      <c r="W87" s="28"/>
      <c r="X87" s="12"/>
      <c r="Y87" s="13"/>
      <c r="Z87" s="28"/>
      <c r="AA87" s="13"/>
      <c r="AB87" s="29"/>
      <c r="AC87" s="14"/>
      <c r="AD87" s="13"/>
      <c r="AE87" s="28"/>
      <c r="AF87" s="13"/>
      <c r="AG87" s="28"/>
      <c r="AH87" s="12"/>
      <c r="AI87" s="13"/>
      <c r="AJ87" s="28"/>
      <c r="AK87" s="13"/>
      <c r="AL87" s="29"/>
      <c r="AM87" s="14">
        <v>12</v>
      </c>
    </row>
    <row r="88" spans="1:39" ht="14.65" thickBot="1">
      <c r="A88" s="16"/>
      <c r="B88" s="312" t="s">
        <v>14</v>
      </c>
      <c r="C88" s="469">
        <f>SUM(C6,C13,C74,C87)</f>
        <v>1428</v>
      </c>
      <c r="D88" s="330">
        <f>SUM(D6,D13,D74)</f>
        <v>990</v>
      </c>
      <c r="E88" s="218">
        <f>SUM(E6,E13,E74,E87)</f>
        <v>438</v>
      </c>
      <c r="F88" s="32">
        <f>SUM(F6,F13,F74,F87)</f>
        <v>3157</v>
      </c>
      <c r="G88" s="465">
        <f>SUM(N88,S88,X88,AC88,AH88,AM88)</f>
        <v>180</v>
      </c>
      <c r="H88" s="436">
        <f>SUM(H6,H13,H74,H87)</f>
        <v>65</v>
      </c>
      <c r="I88" s="466" t="s">
        <v>137</v>
      </c>
      <c r="J88" s="39">
        <f>SUM(J$6,J$13,J74)</f>
        <v>39</v>
      </c>
      <c r="K88" s="39">
        <f>SUM(K$6,K$13,K74)</f>
        <v>78</v>
      </c>
      <c r="L88" s="39">
        <f>SUM(L$6,L$13,L74)</f>
        <v>123</v>
      </c>
      <c r="M88" s="39">
        <f>SUM(M$6,M$13,M74)</f>
        <v>24</v>
      </c>
      <c r="N88" s="471">
        <f>SUM(N$6,N$13,N$56,N87)</f>
        <v>30</v>
      </c>
      <c r="O88" s="39">
        <f>SUM(O$6,O$13,O74)</f>
        <v>33</v>
      </c>
      <c r="P88" s="39">
        <f>SUM(P$6,P$13,P74)</f>
        <v>66</v>
      </c>
      <c r="Q88" s="39">
        <f>SUM(Q$6,Q$13,Q74)</f>
        <v>135</v>
      </c>
      <c r="R88" s="39">
        <f>SUM(R$6,R$13,R74)</f>
        <v>12</v>
      </c>
      <c r="S88" s="471">
        <f>SUM(S$6,S$13,S$56,S87)</f>
        <v>30</v>
      </c>
      <c r="T88" s="39">
        <f>SUM(T$6,T$13,T74)</f>
        <v>36</v>
      </c>
      <c r="U88" s="39">
        <f>SUM(U$6,U$13,U74)</f>
        <v>72</v>
      </c>
      <c r="V88" s="39">
        <f>SUM(V$6,V$13,V74)</f>
        <v>144</v>
      </c>
      <c r="W88" s="39">
        <f>SUM(W$6,W$13,W74)</f>
        <v>12</v>
      </c>
      <c r="X88" s="471">
        <f>SUM(X$6,X$13,X$74,X87)</f>
        <v>30</v>
      </c>
      <c r="Y88" s="39">
        <f>SUM(Y$6,Y$13,Y74)</f>
        <v>33</v>
      </c>
      <c r="Z88" s="39">
        <f>SUM(Z$6,Z$13,Z74)</f>
        <v>66</v>
      </c>
      <c r="AA88" s="39">
        <f>SUM(AA$6,AA$13,AA74)</f>
        <v>159</v>
      </c>
      <c r="AB88" s="39">
        <f>SUM(AB$6,AB$13,AB74)</f>
        <v>12</v>
      </c>
      <c r="AC88" s="471">
        <f>SUM(AC$6,AC$13,AC$74,AC87)</f>
        <v>30</v>
      </c>
      <c r="AD88" s="39">
        <f>SUM(AD$6,AD$13,AD74)</f>
        <v>24</v>
      </c>
      <c r="AE88" s="39">
        <f>SUM(AE$6,AE$13,AE74)</f>
        <v>48</v>
      </c>
      <c r="AF88" s="39">
        <f>SUM(AF$6,AF$13,AF74)</f>
        <v>189</v>
      </c>
      <c r="AG88" s="39">
        <f>SUM(AG$6,AG$13,AG74)</f>
        <v>0</v>
      </c>
      <c r="AH88" s="471">
        <f>SUM(AH$6,AH$13,AH$74,AH87)</f>
        <v>30</v>
      </c>
      <c r="AI88" s="33">
        <f>SUM(AI74,AI6,AI13)</f>
        <v>15</v>
      </c>
      <c r="AJ88" s="34">
        <f>SUM(AJ87,AJ74,AJ6,AJ13)</f>
        <v>30</v>
      </c>
      <c r="AK88" s="33">
        <f>SUM(AK74,AK6,AK13)</f>
        <v>90</v>
      </c>
      <c r="AL88" s="37">
        <f>SUM(AL87,AL74,AL6,AL13)</f>
        <v>0</v>
      </c>
      <c r="AM88" s="476">
        <f>SUM(AM87,AM74,AM6,AM13)</f>
        <v>30</v>
      </c>
    </row>
    <row r="89" spans="1:39" ht="14.65" thickBot="1">
      <c r="A89" s="15"/>
      <c r="B89" s="313"/>
      <c r="C89" s="470"/>
      <c r="D89" s="331"/>
      <c r="E89" s="460">
        <f>SUM(E88,F88)</f>
        <v>3595</v>
      </c>
      <c r="F89" s="461"/>
      <c r="G89" s="465"/>
      <c r="H89" s="437"/>
      <c r="I89" s="467"/>
      <c r="J89" s="340">
        <f>SUM(J88:L88)</f>
        <v>240</v>
      </c>
      <c r="K89" s="340"/>
      <c r="L89" s="340"/>
      <c r="M89" s="433"/>
      <c r="N89" s="472"/>
      <c r="O89" s="342">
        <f>SUM(O88:Q88)</f>
        <v>234</v>
      </c>
      <c r="P89" s="343"/>
      <c r="Q89" s="343"/>
      <c r="R89" s="450"/>
      <c r="S89" s="472"/>
      <c r="T89" s="339">
        <f>SUM(T88:W88)</f>
        <v>264</v>
      </c>
      <c r="U89" s="340"/>
      <c r="V89" s="340"/>
      <c r="W89" s="433"/>
      <c r="X89" s="472"/>
      <c r="Y89" s="339">
        <f>SUM(Y88:AB88)</f>
        <v>270</v>
      </c>
      <c r="Z89" s="340"/>
      <c r="AA89" s="340"/>
      <c r="AB89" s="433"/>
      <c r="AC89" s="472"/>
      <c r="AD89" s="339">
        <f>SUM(AD88:AG88)</f>
        <v>261</v>
      </c>
      <c r="AE89" s="340"/>
      <c r="AF89" s="340"/>
      <c r="AG89" s="433"/>
      <c r="AH89" s="472"/>
      <c r="AI89" s="339">
        <f>SUM(AI88:AL88)</f>
        <v>135</v>
      </c>
      <c r="AJ89" s="340"/>
      <c r="AK89" s="340"/>
      <c r="AL89" s="433"/>
      <c r="AM89" s="477"/>
    </row>
    <row r="90" spans="1:39" ht="15.75" thickBot="1">
      <c r="A90" s="15"/>
      <c r="B90" s="314"/>
      <c r="C90" s="196"/>
      <c r="D90" s="457">
        <f>SUM(D88:F88)</f>
        <v>4585</v>
      </c>
      <c r="E90" s="457"/>
      <c r="F90" s="457"/>
      <c r="G90" s="465"/>
      <c r="H90" s="199">
        <f>SUM(G19:G20,G21,G24:G26,G28:G30,G32:G37,G79,G80,G82,G84,G87)</f>
        <v>91</v>
      </c>
      <c r="J90" s="447" t="s">
        <v>129</v>
      </c>
      <c r="K90" s="448"/>
      <c r="L90" s="448"/>
      <c r="M90" s="449"/>
      <c r="N90" s="196"/>
      <c r="O90" s="447" t="s">
        <v>130</v>
      </c>
      <c r="P90" s="448"/>
      <c r="Q90" s="448"/>
      <c r="R90" s="449"/>
      <c r="S90" s="196"/>
      <c r="T90" s="447" t="s">
        <v>133</v>
      </c>
      <c r="U90" s="448"/>
      <c r="V90" s="448"/>
      <c r="W90" s="449"/>
      <c r="X90" s="196"/>
      <c r="Y90" s="447" t="s">
        <v>134</v>
      </c>
      <c r="Z90" s="448"/>
      <c r="AA90" s="448"/>
      <c r="AB90" s="449"/>
      <c r="AC90" s="196"/>
      <c r="AD90" s="447" t="s">
        <v>123</v>
      </c>
      <c r="AE90" s="448"/>
      <c r="AF90" s="448"/>
      <c r="AG90" s="449"/>
      <c r="AH90" s="196"/>
      <c r="AI90" s="447" t="s">
        <v>135</v>
      </c>
      <c r="AJ90" s="448"/>
      <c r="AK90" s="448"/>
      <c r="AL90" s="449"/>
      <c r="AM90" s="196"/>
    </row>
    <row r="91" spans="1:39" ht="14.25" thickBot="1">
      <c r="C91" s="197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97"/>
      <c r="O91" s="120"/>
      <c r="P91" s="120"/>
      <c r="Q91" s="120"/>
      <c r="R91" s="120"/>
      <c r="S91" s="197"/>
      <c r="T91" s="120"/>
      <c r="U91" s="120"/>
      <c r="V91" s="120"/>
      <c r="W91" s="120"/>
      <c r="X91" s="197"/>
      <c r="Y91" s="120"/>
      <c r="Z91" s="120"/>
      <c r="AA91" s="120"/>
      <c r="AB91" s="120"/>
      <c r="AC91" s="197"/>
      <c r="AD91" s="120"/>
      <c r="AE91" s="120"/>
      <c r="AF91" s="120"/>
      <c r="AG91" s="120"/>
      <c r="AH91" s="197"/>
      <c r="AI91" s="120"/>
      <c r="AJ91" s="120"/>
      <c r="AK91" s="120"/>
      <c r="AL91" s="120"/>
      <c r="AM91" s="197"/>
    </row>
    <row r="92" spans="1:39" ht="28.9" thickBot="1">
      <c r="A92" s="1" t="s">
        <v>58</v>
      </c>
      <c r="B92" s="58" t="s">
        <v>88</v>
      </c>
      <c r="C92" s="11">
        <f t="shared" ref="C92:H92" si="10">SUM(C93:C104)</f>
        <v>423</v>
      </c>
      <c r="D92" s="12">
        <f t="shared" si="10"/>
        <v>315</v>
      </c>
      <c r="E92" s="30">
        <f t="shared" si="10"/>
        <v>108</v>
      </c>
      <c r="F92" s="11">
        <f t="shared" si="10"/>
        <v>852</v>
      </c>
      <c r="G92" s="12">
        <f t="shared" si="10"/>
        <v>51</v>
      </c>
      <c r="H92" s="12">
        <f t="shared" si="10"/>
        <v>10</v>
      </c>
      <c r="I92" s="13"/>
      <c r="J92" s="13">
        <f>SUM(J93:J103)</f>
        <v>0</v>
      </c>
      <c r="K92" s="28">
        <f>SUM(K93:K103)</f>
        <v>0</v>
      </c>
      <c r="L92" s="13">
        <f>SUM(L93:L103)</f>
        <v>0</v>
      </c>
      <c r="M92" s="28">
        <f>SUM(M93:M103)</f>
        <v>0</v>
      </c>
      <c r="N92" s="12">
        <f>SUM(N97:N103)</f>
        <v>0</v>
      </c>
      <c r="O92" s="13">
        <f>SUM(O93:O103)</f>
        <v>0</v>
      </c>
      <c r="P92" s="28">
        <f>SUM(P93:P103)</f>
        <v>0</v>
      </c>
      <c r="Q92" s="13">
        <f>SUM(Q93:Q103)</f>
        <v>0</v>
      </c>
      <c r="R92" s="28">
        <f>SUM(R93:R103)</f>
        <v>0</v>
      </c>
      <c r="S92" s="12">
        <f>SUM(S93:S103)</f>
        <v>0</v>
      </c>
      <c r="T92" s="13">
        <f>SUM(T93:T104)</f>
        <v>12</v>
      </c>
      <c r="U92" s="28">
        <f t="shared" ref="U92:AM92" si="11">SUM(U93:U104)</f>
        <v>24</v>
      </c>
      <c r="V92" s="13">
        <f>SUM(V93:V104)</f>
        <v>36</v>
      </c>
      <c r="W92" s="28">
        <f t="shared" si="11"/>
        <v>0</v>
      </c>
      <c r="X92" s="12">
        <f t="shared" si="11"/>
        <v>8</v>
      </c>
      <c r="Y92" s="13">
        <f t="shared" si="11"/>
        <v>15</v>
      </c>
      <c r="Z92" s="28">
        <f t="shared" si="11"/>
        <v>30</v>
      </c>
      <c r="AA92" s="13">
        <f t="shared" si="11"/>
        <v>45</v>
      </c>
      <c r="AB92" s="29">
        <f t="shared" si="11"/>
        <v>0</v>
      </c>
      <c r="AC92" s="12">
        <f t="shared" si="11"/>
        <v>10</v>
      </c>
      <c r="AD92" s="13">
        <f t="shared" si="11"/>
        <v>18</v>
      </c>
      <c r="AE92" s="28">
        <f t="shared" si="11"/>
        <v>36</v>
      </c>
      <c r="AF92" s="13">
        <f t="shared" si="11"/>
        <v>108</v>
      </c>
      <c r="AG92" s="13">
        <f t="shared" si="11"/>
        <v>0</v>
      </c>
      <c r="AH92" s="12">
        <f t="shared" si="11"/>
        <v>19</v>
      </c>
      <c r="AI92" s="13">
        <f t="shared" si="11"/>
        <v>9</v>
      </c>
      <c r="AJ92" s="28">
        <f t="shared" si="11"/>
        <v>18</v>
      </c>
      <c r="AK92" s="13">
        <f t="shared" si="11"/>
        <v>72</v>
      </c>
      <c r="AL92" s="29">
        <f t="shared" si="11"/>
        <v>0</v>
      </c>
      <c r="AM92" s="14">
        <f t="shared" si="11"/>
        <v>14</v>
      </c>
    </row>
    <row r="93" spans="1:39" ht="14.25">
      <c r="A93" s="161">
        <v>32</v>
      </c>
      <c r="B93" s="69" t="s">
        <v>81</v>
      </c>
      <c r="C93" s="200">
        <v>36</v>
      </c>
      <c r="D93" s="73">
        <v>24</v>
      </c>
      <c r="E93" s="215">
        <v>12</v>
      </c>
      <c r="F93" s="49">
        <v>64</v>
      </c>
      <c r="G93" s="180">
        <v>4</v>
      </c>
      <c r="H93" s="139">
        <v>0</v>
      </c>
      <c r="I93" s="121" t="s">
        <v>17</v>
      </c>
      <c r="J93" s="353"/>
      <c r="K93" s="354"/>
      <c r="L93" s="354"/>
      <c r="M93" s="354"/>
      <c r="N93" s="357"/>
      <c r="O93" s="353"/>
      <c r="P93" s="354"/>
      <c r="Q93" s="354"/>
      <c r="R93" s="354"/>
      <c r="S93" s="357"/>
      <c r="T93" s="78">
        <v>6</v>
      </c>
      <c r="U93" s="152">
        <v>12</v>
      </c>
      <c r="V93" s="79">
        <v>18</v>
      </c>
      <c r="W93" s="150"/>
      <c r="X93" s="179">
        <v>4</v>
      </c>
      <c r="Y93" s="353"/>
      <c r="Z93" s="354"/>
      <c r="AA93" s="354"/>
      <c r="AB93" s="354"/>
      <c r="AC93" s="357"/>
      <c r="AD93" s="353"/>
      <c r="AE93" s="354"/>
      <c r="AF93" s="354"/>
      <c r="AG93" s="354"/>
      <c r="AH93" s="357"/>
      <c r="AI93" s="353"/>
      <c r="AJ93" s="354"/>
      <c r="AK93" s="354"/>
      <c r="AL93" s="354"/>
      <c r="AM93" s="357"/>
    </row>
    <row r="94" spans="1:39" ht="14.25">
      <c r="A94" s="161">
        <v>33</v>
      </c>
      <c r="B94" s="70" t="s">
        <v>82</v>
      </c>
      <c r="C94" s="201">
        <v>36</v>
      </c>
      <c r="D94" s="73">
        <v>24</v>
      </c>
      <c r="E94" s="216">
        <v>12</v>
      </c>
      <c r="F94" s="51">
        <v>64</v>
      </c>
      <c r="G94" s="175">
        <v>4</v>
      </c>
      <c r="H94" s="137">
        <v>0</v>
      </c>
      <c r="I94" s="121" t="s">
        <v>17</v>
      </c>
      <c r="J94" s="347"/>
      <c r="K94" s="348"/>
      <c r="L94" s="348"/>
      <c r="M94" s="348"/>
      <c r="N94" s="349"/>
      <c r="O94" s="347"/>
      <c r="P94" s="348"/>
      <c r="Q94" s="348"/>
      <c r="R94" s="348"/>
      <c r="S94" s="349"/>
      <c r="T94" s="78">
        <v>6</v>
      </c>
      <c r="U94" s="153">
        <v>12</v>
      </c>
      <c r="V94" s="79">
        <v>18</v>
      </c>
      <c r="W94" s="149"/>
      <c r="X94" s="179">
        <v>4</v>
      </c>
      <c r="Y94" s="355"/>
      <c r="Z94" s="356"/>
      <c r="AA94" s="356"/>
      <c r="AB94" s="356"/>
      <c r="AC94" s="360"/>
      <c r="AD94" s="347"/>
      <c r="AE94" s="348"/>
      <c r="AF94" s="348"/>
      <c r="AG94" s="348"/>
      <c r="AH94" s="349"/>
      <c r="AI94" s="347"/>
      <c r="AJ94" s="348"/>
      <c r="AK94" s="348"/>
      <c r="AL94" s="348"/>
      <c r="AM94" s="349"/>
    </row>
    <row r="95" spans="1:39" ht="14.25">
      <c r="A95" s="161">
        <v>34</v>
      </c>
      <c r="B95" s="70" t="s">
        <v>90</v>
      </c>
      <c r="C95" s="201">
        <v>36</v>
      </c>
      <c r="D95" s="73">
        <v>24</v>
      </c>
      <c r="E95" s="216">
        <v>12</v>
      </c>
      <c r="F95" s="51">
        <v>64</v>
      </c>
      <c r="G95" s="180">
        <v>4</v>
      </c>
      <c r="H95" s="140">
        <v>0</v>
      </c>
      <c r="I95" s="121" t="s">
        <v>17</v>
      </c>
      <c r="J95" s="347"/>
      <c r="K95" s="348"/>
      <c r="L95" s="348"/>
      <c r="M95" s="348"/>
      <c r="N95" s="349"/>
      <c r="O95" s="347"/>
      <c r="P95" s="348"/>
      <c r="Q95" s="348"/>
      <c r="R95" s="348"/>
      <c r="S95" s="349"/>
      <c r="T95" s="344"/>
      <c r="U95" s="345"/>
      <c r="V95" s="345"/>
      <c r="W95" s="345"/>
      <c r="X95" s="346"/>
      <c r="Y95" s="78">
        <v>6</v>
      </c>
      <c r="Z95" s="152">
        <v>12</v>
      </c>
      <c r="AA95" s="79">
        <v>18</v>
      </c>
      <c r="AB95" s="150"/>
      <c r="AC95" s="179">
        <v>4</v>
      </c>
      <c r="AD95" s="347"/>
      <c r="AE95" s="348"/>
      <c r="AF95" s="348"/>
      <c r="AG95" s="348"/>
      <c r="AH95" s="349"/>
      <c r="AI95" s="347"/>
      <c r="AJ95" s="348"/>
      <c r="AK95" s="348"/>
      <c r="AL95" s="348"/>
      <c r="AM95" s="349"/>
    </row>
    <row r="96" spans="1:39" ht="14.25">
      <c r="A96" s="161">
        <v>35</v>
      </c>
      <c r="B96" s="70" t="s">
        <v>89</v>
      </c>
      <c r="C96" s="201">
        <v>27</v>
      </c>
      <c r="D96" s="73">
        <v>15</v>
      </c>
      <c r="E96" s="216">
        <v>12</v>
      </c>
      <c r="F96" s="51">
        <v>48</v>
      </c>
      <c r="G96" s="175">
        <v>3</v>
      </c>
      <c r="H96" s="137">
        <v>0</v>
      </c>
      <c r="I96" s="121" t="s">
        <v>17</v>
      </c>
      <c r="J96" s="347"/>
      <c r="K96" s="348"/>
      <c r="L96" s="348"/>
      <c r="M96" s="348"/>
      <c r="N96" s="349"/>
      <c r="O96" s="347"/>
      <c r="P96" s="348"/>
      <c r="Q96" s="348"/>
      <c r="R96" s="348"/>
      <c r="S96" s="349"/>
      <c r="T96" s="347"/>
      <c r="U96" s="348"/>
      <c r="V96" s="348"/>
      <c r="W96" s="348"/>
      <c r="X96" s="349"/>
      <c r="Y96" s="78">
        <v>6</v>
      </c>
      <c r="Z96" s="153">
        <v>12</v>
      </c>
      <c r="AA96" s="79">
        <v>9</v>
      </c>
      <c r="AB96" s="148"/>
      <c r="AC96" s="179">
        <v>3</v>
      </c>
      <c r="AD96" s="347"/>
      <c r="AE96" s="348"/>
      <c r="AF96" s="348"/>
      <c r="AG96" s="348"/>
      <c r="AH96" s="349"/>
      <c r="AI96" s="347"/>
      <c r="AJ96" s="348"/>
      <c r="AK96" s="348"/>
      <c r="AL96" s="348"/>
      <c r="AM96" s="349"/>
    </row>
    <row r="97" spans="1:39" ht="14.25">
      <c r="A97" s="194">
        <v>36</v>
      </c>
      <c r="B97" s="70" t="s">
        <v>66</v>
      </c>
      <c r="C97" s="201">
        <v>27</v>
      </c>
      <c r="D97" s="73">
        <v>21</v>
      </c>
      <c r="E97" s="216">
        <v>6</v>
      </c>
      <c r="F97" s="51">
        <v>48</v>
      </c>
      <c r="G97" s="180">
        <v>3</v>
      </c>
      <c r="H97" s="140">
        <v>2</v>
      </c>
      <c r="I97" s="121" t="s">
        <v>17</v>
      </c>
      <c r="J97" s="347"/>
      <c r="K97" s="348"/>
      <c r="L97" s="348"/>
      <c r="M97" s="348"/>
      <c r="N97" s="349"/>
      <c r="O97" s="347"/>
      <c r="P97" s="348"/>
      <c r="Q97" s="348"/>
      <c r="R97" s="348"/>
      <c r="S97" s="349"/>
      <c r="T97" s="347"/>
      <c r="U97" s="348"/>
      <c r="V97" s="348"/>
      <c r="W97" s="348"/>
      <c r="X97" s="349"/>
      <c r="Y97" s="78">
        <v>3</v>
      </c>
      <c r="Z97" s="115">
        <v>6</v>
      </c>
      <c r="AA97" s="223">
        <v>18</v>
      </c>
      <c r="AB97" s="149"/>
      <c r="AC97" s="179">
        <v>3</v>
      </c>
      <c r="AD97" s="355"/>
      <c r="AE97" s="356"/>
      <c r="AF97" s="356"/>
      <c r="AG97" s="356"/>
      <c r="AH97" s="360"/>
      <c r="AI97" s="347"/>
      <c r="AJ97" s="348"/>
      <c r="AK97" s="348"/>
      <c r="AL97" s="348"/>
      <c r="AM97" s="349"/>
    </row>
    <row r="98" spans="1:39" ht="14.25">
      <c r="A98" s="221">
        <v>37</v>
      </c>
      <c r="B98" s="70" t="s">
        <v>65</v>
      </c>
      <c r="C98" s="201">
        <v>36</v>
      </c>
      <c r="D98" s="73">
        <v>30</v>
      </c>
      <c r="E98" s="216">
        <v>6</v>
      </c>
      <c r="F98" s="51">
        <v>64</v>
      </c>
      <c r="G98" s="180">
        <v>4</v>
      </c>
      <c r="H98" s="140">
        <v>3</v>
      </c>
      <c r="I98" s="121" t="s">
        <v>17</v>
      </c>
      <c r="J98" s="347"/>
      <c r="K98" s="348"/>
      <c r="L98" s="348"/>
      <c r="M98" s="348"/>
      <c r="N98" s="349"/>
      <c r="O98" s="347"/>
      <c r="P98" s="348"/>
      <c r="Q98" s="348"/>
      <c r="R98" s="348"/>
      <c r="S98" s="349"/>
      <c r="T98" s="347"/>
      <c r="U98" s="348"/>
      <c r="V98" s="348"/>
      <c r="W98" s="348"/>
      <c r="X98" s="349"/>
      <c r="Y98" s="344"/>
      <c r="Z98" s="345"/>
      <c r="AA98" s="345"/>
      <c r="AB98" s="345"/>
      <c r="AC98" s="346"/>
      <c r="AD98" s="78">
        <v>3</v>
      </c>
      <c r="AE98" s="115">
        <v>6</v>
      </c>
      <c r="AF98" s="223">
        <v>27</v>
      </c>
      <c r="AG98" s="148"/>
      <c r="AH98" s="179">
        <v>4</v>
      </c>
      <c r="AI98" s="347"/>
      <c r="AJ98" s="348"/>
      <c r="AK98" s="348"/>
      <c r="AL98" s="348"/>
      <c r="AM98" s="349"/>
    </row>
    <row r="99" spans="1:39" ht="14.25">
      <c r="A99" s="144">
        <v>38</v>
      </c>
      <c r="B99" s="70" t="s">
        <v>45</v>
      </c>
      <c r="C99" s="202">
        <v>36</v>
      </c>
      <c r="D99" s="73">
        <v>24</v>
      </c>
      <c r="E99" s="216">
        <v>12</v>
      </c>
      <c r="F99" s="116">
        <v>64</v>
      </c>
      <c r="G99" s="180">
        <v>4</v>
      </c>
      <c r="H99" s="140">
        <v>0</v>
      </c>
      <c r="I99" s="121" t="s">
        <v>17</v>
      </c>
      <c r="J99" s="347"/>
      <c r="K99" s="348"/>
      <c r="L99" s="348"/>
      <c r="M99" s="348"/>
      <c r="N99" s="349"/>
      <c r="O99" s="347"/>
      <c r="P99" s="348"/>
      <c r="Q99" s="348"/>
      <c r="R99" s="348"/>
      <c r="S99" s="349"/>
      <c r="T99" s="347"/>
      <c r="U99" s="348"/>
      <c r="V99" s="348"/>
      <c r="W99" s="348"/>
      <c r="X99" s="349"/>
      <c r="Y99" s="347"/>
      <c r="Z99" s="348"/>
      <c r="AA99" s="348"/>
      <c r="AB99" s="348"/>
      <c r="AC99" s="349"/>
      <c r="AD99" s="78">
        <v>6</v>
      </c>
      <c r="AE99" s="152">
        <v>12</v>
      </c>
      <c r="AF99" s="79">
        <v>18</v>
      </c>
      <c r="AG99" s="148"/>
      <c r="AH99" s="179">
        <v>4</v>
      </c>
      <c r="AI99" s="347"/>
      <c r="AJ99" s="348"/>
      <c r="AK99" s="348"/>
      <c r="AL99" s="348"/>
      <c r="AM99" s="349"/>
    </row>
    <row r="100" spans="1:39" ht="14.25">
      <c r="A100" s="221">
        <v>39</v>
      </c>
      <c r="B100" s="67" t="s">
        <v>106</v>
      </c>
      <c r="C100" s="202">
        <v>27</v>
      </c>
      <c r="D100" s="73">
        <v>21</v>
      </c>
      <c r="E100" s="216">
        <v>6</v>
      </c>
      <c r="F100" s="51">
        <v>48</v>
      </c>
      <c r="G100" s="180">
        <v>3</v>
      </c>
      <c r="H100" s="140">
        <v>2</v>
      </c>
      <c r="I100" s="121" t="s">
        <v>17</v>
      </c>
      <c r="J100" s="347"/>
      <c r="K100" s="348"/>
      <c r="L100" s="348"/>
      <c r="M100" s="348"/>
      <c r="N100" s="349"/>
      <c r="O100" s="347"/>
      <c r="P100" s="348"/>
      <c r="Q100" s="348"/>
      <c r="R100" s="348"/>
      <c r="S100" s="349"/>
      <c r="T100" s="347"/>
      <c r="U100" s="348"/>
      <c r="V100" s="348"/>
      <c r="W100" s="348"/>
      <c r="X100" s="349"/>
      <c r="Y100" s="347"/>
      <c r="Z100" s="348"/>
      <c r="AA100" s="348"/>
      <c r="AB100" s="348"/>
      <c r="AC100" s="349"/>
      <c r="AD100" s="78">
        <v>3</v>
      </c>
      <c r="AE100" s="115">
        <v>6</v>
      </c>
      <c r="AF100" s="223">
        <v>18</v>
      </c>
      <c r="AG100" s="148"/>
      <c r="AH100" s="179">
        <v>3</v>
      </c>
      <c r="AI100" s="347"/>
      <c r="AJ100" s="348"/>
      <c r="AK100" s="348"/>
      <c r="AL100" s="348"/>
      <c r="AM100" s="349"/>
    </row>
    <row r="101" spans="1:39" ht="14.25">
      <c r="A101" s="144">
        <v>40</v>
      </c>
      <c r="B101" s="70" t="s">
        <v>67</v>
      </c>
      <c r="C101" s="201">
        <v>27</v>
      </c>
      <c r="D101" s="73">
        <v>15</v>
      </c>
      <c r="E101" s="216">
        <v>12</v>
      </c>
      <c r="F101" s="51">
        <v>48</v>
      </c>
      <c r="G101" s="180">
        <v>3</v>
      </c>
      <c r="H101" s="140">
        <v>0</v>
      </c>
      <c r="I101" s="121" t="s">
        <v>17</v>
      </c>
      <c r="J101" s="347"/>
      <c r="K101" s="348"/>
      <c r="L101" s="348"/>
      <c r="M101" s="348"/>
      <c r="N101" s="349"/>
      <c r="O101" s="347"/>
      <c r="P101" s="348"/>
      <c r="Q101" s="348"/>
      <c r="R101" s="348"/>
      <c r="S101" s="349"/>
      <c r="T101" s="347"/>
      <c r="U101" s="348"/>
      <c r="V101" s="348"/>
      <c r="W101" s="348"/>
      <c r="X101" s="349"/>
      <c r="Y101" s="347"/>
      <c r="Z101" s="348"/>
      <c r="AA101" s="348"/>
      <c r="AB101" s="348"/>
      <c r="AC101" s="349"/>
      <c r="AD101" s="78">
        <v>6</v>
      </c>
      <c r="AE101" s="152">
        <v>12</v>
      </c>
      <c r="AF101" s="79">
        <v>9</v>
      </c>
      <c r="AG101" s="148"/>
      <c r="AH101" s="179">
        <v>3</v>
      </c>
      <c r="AI101" s="355"/>
      <c r="AJ101" s="356"/>
      <c r="AK101" s="356"/>
      <c r="AL101" s="356"/>
      <c r="AM101" s="360"/>
    </row>
    <row r="102" spans="1:39" ht="14.25">
      <c r="A102" s="221">
        <v>41</v>
      </c>
      <c r="B102" s="67" t="s">
        <v>64</v>
      </c>
      <c r="C102" s="201">
        <v>36</v>
      </c>
      <c r="D102" s="73">
        <v>30</v>
      </c>
      <c r="E102" s="216">
        <v>6</v>
      </c>
      <c r="F102" s="51">
        <v>64</v>
      </c>
      <c r="G102" s="180">
        <v>4</v>
      </c>
      <c r="H102" s="140">
        <v>3</v>
      </c>
      <c r="I102" s="121" t="s">
        <v>17</v>
      </c>
      <c r="J102" s="347"/>
      <c r="K102" s="348"/>
      <c r="L102" s="348"/>
      <c r="M102" s="348"/>
      <c r="N102" s="349"/>
      <c r="O102" s="347"/>
      <c r="P102" s="348"/>
      <c r="Q102" s="348"/>
      <c r="R102" s="348"/>
      <c r="S102" s="349"/>
      <c r="T102" s="347"/>
      <c r="U102" s="348"/>
      <c r="V102" s="348"/>
      <c r="W102" s="348"/>
      <c r="X102" s="349"/>
      <c r="Y102" s="347"/>
      <c r="Z102" s="348"/>
      <c r="AA102" s="348"/>
      <c r="AB102" s="348"/>
      <c r="AC102" s="349"/>
      <c r="AD102" s="227"/>
      <c r="AE102" s="228"/>
      <c r="AF102" s="228"/>
      <c r="AG102" s="228"/>
      <c r="AH102" s="229"/>
      <c r="AI102" s="78">
        <v>3</v>
      </c>
      <c r="AJ102" s="115">
        <v>6</v>
      </c>
      <c r="AK102" s="223">
        <v>27</v>
      </c>
      <c r="AL102" s="150"/>
      <c r="AM102" s="179">
        <v>4</v>
      </c>
    </row>
    <row r="103" spans="1:39" ht="14.25">
      <c r="A103" s="144">
        <v>42</v>
      </c>
      <c r="B103" s="45" t="s">
        <v>68</v>
      </c>
      <c r="C103" s="201">
        <v>27</v>
      </c>
      <c r="D103" s="73">
        <v>15</v>
      </c>
      <c r="E103" s="216">
        <v>12</v>
      </c>
      <c r="F103" s="51">
        <v>48</v>
      </c>
      <c r="G103" s="180">
        <v>3</v>
      </c>
      <c r="H103" s="140">
        <v>0</v>
      </c>
      <c r="I103" s="121" t="s">
        <v>17</v>
      </c>
      <c r="J103" s="347"/>
      <c r="K103" s="348"/>
      <c r="L103" s="348"/>
      <c r="M103" s="348"/>
      <c r="N103" s="349"/>
      <c r="O103" s="347"/>
      <c r="P103" s="348"/>
      <c r="Q103" s="348"/>
      <c r="R103" s="348"/>
      <c r="S103" s="349"/>
      <c r="T103" s="347"/>
      <c r="U103" s="348"/>
      <c r="V103" s="348"/>
      <c r="W103" s="348"/>
      <c r="X103" s="349"/>
      <c r="Y103" s="347"/>
      <c r="Z103" s="348"/>
      <c r="AA103" s="348"/>
      <c r="AB103" s="348"/>
      <c r="AC103" s="349"/>
      <c r="AD103" s="251"/>
      <c r="AE103" s="252"/>
      <c r="AF103" s="252"/>
      <c r="AG103" s="252"/>
      <c r="AH103" s="253"/>
      <c r="AI103" s="78">
        <v>6</v>
      </c>
      <c r="AJ103" s="152">
        <v>12</v>
      </c>
      <c r="AK103" s="79">
        <v>9</v>
      </c>
      <c r="AL103" s="148"/>
      <c r="AM103" s="179">
        <v>3</v>
      </c>
    </row>
    <row r="104" spans="1:39" ht="33.6" customHeight="1" thickBot="1">
      <c r="A104" s="144">
        <v>43</v>
      </c>
      <c r="B104" s="64" t="s">
        <v>18</v>
      </c>
      <c r="C104" s="203">
        <v>72</v>
      </c>
      <c r="D104" s="54">
        <v>72</v>
      </c>
      <c r="E104" s="219">
        <v>0</v>
      </c>
      <c r="F104" s="74">
        <v>228</v>
      </c>
      <c r="G104" s="181">
        <v>12</v>
      </c>
      <c r="H104" s="136">
        <v>0</v>
      </c>
      <c r="I104" s="122" t="s">
        <v>17</v>
      </c>
      <c r="J104" s="350"/>
      <c r="K104" s="351"/>
      <c r="L104" s="351"/>
      <c r="M104" s="351"/>
      <c r="N104" s="352"/>
      <c r="O104" s="350"/>
      <c r="P104" s="351"/>
      <c r="Q104" s="351"/>
      <c r="R104" s="351"/>
      <c r="S104" s="352"/>
      <c r="T104" s="350"/>
      <c r="U104" s="351"/>
      <c r="V104" s="351"/>
      <c r="W104" s="351"/>
      <c r="X104" s="352"/>
      <c r="Y104" s="350"/>
      <c r="Z104" s="351"/>
      <c r="AA104" s="351"/>
      <c r="AB104" s="351"/>
      <c r="AC104" s="352"/>
      <c r="AD104" s="473"/>
      <c r="AE104" s="474"/>
      <c r="AF104" s="8">
        <v>36</v>
      </c>
      <c r="AG104" s="25"/>
      <c r="AH104" s="171">
        <v>5</v>
      </c>
      <c r="AI104" s="444"/>
      <c r="AJ104" s="475"/>
      <c r="AK104" s="8">
        <v>36</v>
      </c>
      <c r="AL104" s="117"/>
      <c r="AM104" s="171">
        <v>7</v>
      </c>
    </row>
    <row r="105" spans="1:39" ht="14.65" thickBot="1">
      <c r="A105" s="17" t="s">
        <v>16</v>
      </c>
      <c r="B105" s="63" t="s">
        <v>11</v>
      </c>
      <c r="C105" s="31"/>
      <c r="D105" s="18">
        <v>0</v>
      </c>
      <c r="E105" s="31"/>
      <c r="F105" s="19">
        <v>360</v>
      </c>
      <c r="G105" s="12">
        <v>12</v>
      </c>
      <c r="H105" s="12">
        <v>10</v>
      </c>
      <c r="I105" s="12" t="s">
        <v>17</v>
      </c>
      <c r="J105" s="13"/>
      <c r="K105" s="28"/>
      <c r="L105" s="13"/>
      <c r="M105" s="28"/>
      <c r="N105" s="12"/>
      <c r="O105" s="13"/>
      <c r="P105" s="28"/>
      <c r="Q105" s="13"/>
      <c r="R105" s="28"/>
      <c r="S105" s="12"/>
      <c r="T105" s="13"/>
      <c r="U105" s="28"/>
      <c r="V105" s="13"/>
      <c r="W105" s="28"/>
      <c r="X105" s="12"/>
      <c r="Y105" s="13"/>
      <c r="Z105" s="28"/>
      <c r="AA105" s="13"/>
      <c r="AB105" s="29"/>
      <c r="AC105" s="14"/>
      <c r="AD105" s="13"/>
      <c r="AE105" s="28"/>
      <c r="AF105" s="13"/>
      <c r="AG105" s="28"/>
      <c r="AH105" s="12"/>
      <c r="AI105" s="13"/>
      <c r="AJ105" s="28"/>
      <c r="AK105" s="13"/>
      <c r="AL105" s="29"/>
      <c r="AM105" s="14">
        <v>12</v>
      </c>
    </row>
    <row r="106" spans="1:39" ht="14.65" thickBot="1">
      <c r="A106" s="16"/>
      <c r="B106" s="312" t="s">
        <v>14</v>
      </c>
      <c r="C106" s="469">
        <f>SUM(C6,C13,C92,C105)</f>
        <v>1428</v>
      </c>
      <c r="D106" s="330">
        <f>SUM(D6,D13,D92)</f>
        <v>990</v>
      </c>
      <c r="E106" s="218">
        <f>SUM(E105,E92,E13,E6)</f>
        <v>438</v>
      </c>
      <c r="F106" s="32">
        <f>SUM(F6,F13,F92,F105)</f>
        <v>3157</v>
      </c>
      <c r="G106" s="465">
        <f>SUM(N106,S106,X106,AC106,AH106,AM106)</f>
        <v>180</v>
      </c>
      <c r="H106" s="436">
        <f>SUM(H6,H13,H92,H105)</f>
        <v>65</v>
      </c>
      <c r="I106" s="466" t="s">
        <v>137</v>
      </c>
      <c r="J106" s="39">
        <f>SUM(J$6,J$13,J92)</f>
        <v>39</v>
      </c>
      <c r="K106" s="39">
        <f>SUM(K$6,K$13,K92)</f>
        <v>78</v>
      </c>
      <c r="L106" s="39">
        <f>SUM(L$6,L$13,L92)</f>
        <v>123</v>
      </c>
      <c r="M106" s="39">
        <f>SUM(M$6,M$13,M92)</f>
        <v>24</v>
      </c>
      <c r="N106" s="471">
        <f>SUM(N$6,N$13,N$56,N105)</f>
        <v>30</v>
      </c>
      <c r="O106" s="39">
        <f>SUM(O$6,O$13,O92)</f>
        <v>33</v>
      </c>
      <c r="P106" s="39">
        <f>SUM(P$6,P$13,P92)</f>
        <v>66</v>
      </c>
      <c r="Q106" s="39">
        <f>SUM(Q$6,Q$13,Q92)</f>
        <v>135</v>
      </c>
      <c r="R106" s="39">
        <f>SUM(R$6,R$13,R92)</f>
        <v>12</v>
      </c>
      <c r="S106" s="471">
        <f>SUM(S$6,S$13,S$56,S105)</f>
        <v>30</v>
      </c>
      <c r="T106" s="39">
        <f>SUM(T$6,T$13,T92)</f>
        <v>36</v>
      </c>
      <c r="U106" s="39">
        <f>SUM(U$6,U$13,U92)</f>
        <v>72</v>
      </c>
      <c r="V106" s="39">
        <f>SUM(V$6,V$13,V92)</f>
        <v>144</v>
      </c>
      <c r="W106" s="39">
        <f>SUM(W$6,W$13,W92)</f>
        <v>12</v>
      </c>
      <c r="X106" s="471">
        <f>SUM(X$6,X$13,X$92,X105)</f>
        <v>30</v>
      </c>
      <c r="Y106" s="39">
        <f>SUM(Y$6,Y$13,Y92)</f>
        <v>33</v>
      </c>
      <c r="Z106" s="39">
        <f>SUM(Z$6,Z$13,Z92)</f>
        <v>66</v>
      </c>
      <c r="AA106" s="39">
        <f>SUM(AA$6,AA$13,AA92)</f>
        <v>159</v>
      </c>
      <c r="AB106" s="39">
        <f>SUM(AB$6,AB$13,AB92)</f>
        <v>12</v>
      </c>
      <c r="AC106" s="471">
        <f>SUM(AC$6,AC$13,AC$92,AC105)</f>
        <v>30</v>
      </c>
      <c r="AD106" s="39">
        <f>SUM(AD$6,AD$13,AD92)</f>
        <v>24</v>
      </c>
      <c r="AE106" s="39">
        <f>SUM(AE$6,AE$13,AE92)</f>
        <v>48</v>
      </c>
      <c r="AF106" s="39">
        <f>SUM(AF$6,AF$13,AF92)</f>
        <v>189</v>
      </c>
      <c r="AG106" s="39">
        <f>SUM(AG$6,AG$13,AG92)</f>
        <v>0</v>
      </c>
      <c r="AH106" s="471">
        <f>SUM(AH$6,AH$13,AH$92,AH105)</f>
        <v>30</v>
      </c>
      <c r="AI106" s="33">
        <f>SUM(AI92,AI6,AI13)</f>
        <v>15</v>
      </c>
      <c r="AJ106" s="34">
        <f>SUM(AJ105,AJ92,AJ6,AJ13)</f>
        <v>30</v>
      </c>
      <c r="AK106" s="33">
        <f>SUM(AK92,AK6,AK13)</f>
        <v>90</v>
      </c>
      <c r="AL106" s="37">
        <f>SUM(AL105,AL92,AL6,AL13)</f>
        <v>0</v>
      </c>
      <c r="AM106" s="476">
        <f>SUM(AM105,AM92,AM6,AM13)</f>
        <v>30</v>
      </c>
    </row>
    <row r="107" spans="1:39" ht="14.65" thickBot="1">
      <c r="A107" s="15"/>
      <c r="B107" s="313"/>
      <c r="C107" s="470"/>
      <c r="D107" s="331"/>
      <c r="E107" s="460">
        <f>SUM(E106,F106)</f>
        <v>3595</v>
      </c>
      <c r="F107" s="461"/>
      <c r="G107" s="465"/>
      <c r="H107" s="437"/>
      <c r="I107" s="467"/>
      <c r="J107" s="340">
        <f>SUM(J106:M106)</f>
        <v>264</v>
      </c>
      <c r="K107" s="340"/>
      <c r="L107" s="340"/>
      <c r="M107" s="433"/>
      <c r="N107" s="472"/>
      <c r="O107" s="342">
        <f>SUM(O106:R106)</f>
        <v>246</v>
      </c>
      <c r="P107" s="343"/>
      <c r="Q107" s="343"/>
      <c r="R107" s="450"/>
      <c r="S107" s="472"/>
      <c r="T107" s="339">
        <f>SUM(T106:W106)</f>
        <v>264</v>
      </c>
      <c r="U107" s="340"/>
      <c r="V107" s="340"/>
      <c r="W107" s="433"/>
      <c r="X107" s="472"/>
      <c r="Y107" s="339">
        <f>SUM(Y106:AB106)</f>
        <v>270</v>
      </c>
      <c r="Z107" s="340"/>
      <c r="AA107" s="340"/>
      <c r="AB107" s="433"/>
      <c r="AC107" s="472"/>
      <c r="AD107" s="339">
        <f>SUM(AD106:AG106)</f>
        <v>261</v>
      </c>
      <c r="AE107" s="340"/>
      <c r="AF107" s="340"/>
      <c r="AG107" s="433"/>
      <c r="AH107" s="472"/>
      <c r="AI107" s="339">
        <f>SUM(AI106:AL106)</f>
        <v>135</v>
      </c>
      <c r="AJ107" s="340"/>
      <c r="AK107" s="340"/>
      <c r="AL107" s="433"/>
      <c r="AM107" s="477"/>
    </row>
    <row r="108" spans="1:39" ht="15.75" thickBot="1">
      <c r="A108" s="15"/>
      <c r="B108" s="314"/>
      <c r="C108" s="196"/>
      <c r="D108" s="457">
        <f>SUM(D106:F106)</f>
        <v>4585</v>
      </c>
      <c r="E108" s="457"/>
      <c r="F108" s="457"/>
      <c r="G108" s="465"/>
      <c r="H108" s="199">
        <f>SUM(G19:G21,G24:G26,G28:G30,G32:G37,G97:G98,G100,G102,G105)</f>
        <v>91</v>
      </c>
      <c r="J108" s="447" t="s">
        <v>129</v>
      </c>
      <c r="K108" s="448"/>
      <c r="L108" s="448"/>
      <c r="M108" s="449"/>
      <c r="N108" s="196"/>
      <c r="O108" s="447" t="s">
        <v>130</v>
      </c>
      <c r="P108" s="448"/>
      <c r="Q108" s="448"/>
      <c r="R108" s="449"/>
      <c r="S108" s="196"/>
      <c r="T108" s="447" t="s">
        <v>133</v>
      </c>
      <c r="U108" s="448"/>
      <c r="V108" s="448"/>
      <c r="W108" s="449"/>
      <c r="X108" s="196"/>
      <c r="Y108" s="447" t="s">
        <v>134</v>
      </c>
      <c r="Z108" s="448"/>
      <c r="AA108" s="448"/>
      <c r="AB108" s="449"/>
      <c r="AC108" s="196"/>
      <c r="AD108" s="447" t="s">
        <v>123</v>
      </c>
      <c r="AE108" s="448"/>
      <c r="AF108" s="448"/>
      <c r="AG108" s="449"/>
      <c r="AH108" s="196"/>
      <c r="AI108" s="447" t="s">
        <v>135</v>
      </c>
      <c r="AJ108" s="448"/>
      <c r="AK108" s="448"/>
      <c r="AL108" s="449"/>
      <c r="AM108" s="196"/>
    </row>
    <row r="109" spans="1:39" ht="14.25" thickBot="1">
      <c r="M109" s="97"/>
      <c r="N109" s="198"/>
      <c r="O109" s="97"/>
      <c r="P109" s="97"/>
      <c r="Q109" s="97"/>
      <c r="R109" s="97"/>
      <c r="S109" s="198"/>
      <c r="T109" s="97"/>
      <c r="U109" s="97"/>
      <c r="V109" s="97"/>
      <c r="W109" s="97"/>
      <c r="X109" s="198"/>
      <c r="Y109" s="97"/>
      <c r="Z109" s="97"/>
      <c r="AA109" s="97"/>
      <c r="AB109" s="97"/>
      <c r="AC109" s="198"/>
      <c r="AD109" s="97"/>
      <c r="AE109" s="97"/>
      <c r="AF109" s="97"/>
      <c r="AG109" s="97"/>
      <c r="AH109" s="198"/>
      <c r="AI109" s="97"/>
      <c r="AJ109" s="97"/>
      <c r="AK109" s="97"/>
      <c r="AL109" s="97"/>
      <c r="AM109" s="198"/>
    </row>
    <row r="110" spans="1:39" ht="13.25" customHeight="1">
      <c r="A110" s="94"/>
      <c r="B110" s="95"/>
      <c r="C110" s="430" t="s">
        <v>107</v>
      </c>
      <c r="D110" s="431"/>
      <c r="E110" s="432"/>
      <c r="F110" s="96"/>
      <c r="G110" s="96"/>
      <c r="H110" s="96"/>
      <c r="I110" s="96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</row>
    <row r="111" spans="1:39" ht="13.5" thickBot="1">
      <c r="A111" s="94"/>
      <c r="B111" s="95"/>
      <c r="C111" s="424" t="s">
        <v>108</v>
      </c>
      <c r="D111" s="425"/>
      <c r="E111" s="426"/>
      <c r="F111" s="96"/>
      <c r="G111" s="96"/>
      <c r="H111" s="96"/>
      <c r="I111" s="96"/>
    </row>
    <row r="112" spans="1:39" ht="13.15">
      <c r="A112" s="94"/>
      <c r="B112" s="95"/>
      <c r="C112" s="145"/>
      <c r="D112" s="145"/>
      <c r="E112" s="145"/>
      <c r="F112" s="96"/>
      <c r="G112" s="96"/>
      <c r="H112" s="96"/>
      <c r="I112" s="96"/>
    </row>
    <row r="113" spans="1:9" ht="21" customHeight="1">
      <c r="A113" s="94"/>
      <c r="B113" s="142" t="s">
        <v>126</v>
      </c>
      <c r="C113" s="145"/>
      <c r="D113" s="145"/>
      <c r="E113" s="145"/>
      <c r="F113" s="96"/>
      <c r="G113" s="96"/>
      <c r="H113" s="96"/>
      <c r="I113" s="96"/>
    </row>
    <row r="114" spans="1:9" ht="64.25" customHeight="1">
      <c r="A114" s="94"/>
      <c r="B114" s="143" t="s">
        <v>119</v>
      </c>
      <c r="C114" s="145"/>
      <c r="D114" s="145"/>
      <c r="E114" s="145"/>
      <c r="F114" s="96"/>
      <c r="G114" s="96"/>
      <c r="H114" s="96"/>
      <c r="I114" s="96"/>
    </row>
    <row r="115" spans="1:9" ht="13.5" thickBot="1">
      <c r="A115" s="94"/>
      <c r="B115" s="95"/>
      <c r="C115" s="96"/>
      <c r="D115" s="96"/>
      <c r="E115" s="96"/>
      <c r="F115" s="96"/>
      <c r="G115" s="96"/>
      <c r="H115" s="162"/>
      <c r="I115" s="96"/>
    </row>
    <row r="116" spans="1:9" ht="13.5" thickBot="1">
      <c r="A116" s="98"/>
      <c r="B116" s="427" t="s">
        <v>109</v>
      </c>
      <c r="C116" s="428"/>
      <c r="D116" s="428"/>
      <c r="E116" s="428"/>
      <c r="F116" s="428"/>
      <c r="G116" s="429"/>
      <c r="H116" s="163"/>
      <c r="I116" s="96"/>
    </row>
    <row r="117" spans="1:9" ht="13.5" thickBot="1">
      <c r="A117" s="98"/>
      <c r="B117" s="307" t="s">
        <v>110</v>
      </c>
      <c r="C117" s="307" t="s">
        <v>111</v>
      </c>
      <c r="D117" s="123"/>
      <c r="E117" s="124"/>
      <c r="F117" s="124"/>
      <c r="G117" s="125"/>
      <c r="H117" s="164"/>
      <c r="I117" s="96"/>
    </row>
    <row r="118" spans="1:9" ht="13.5" thickBot="1">
      <c r="A118" s="98"/>
      <c r="B118" s="308"/>
      <c r="C118" s="309"/>
      <c r="D118" s="123"/>
      <c r="E118" s="124"/>
      <c r="F118" s="124"/>
      <c r="G118" s="125"/>
      <c r="H118" s="164"/>
      <c r="I118" s="96"/>
    </row>
    <row r="119" spans="1:9" ht="13.5" thickBot="1">
      <c r="A119" s="98"/>
      <c r="B119" s="308"/>
      <c r="C119" s="307" t="s">
        <v>112</v>
      </c>
      <c r="D119" s="123"/>
      <c r="E119" s="124"/>
      <c r="F119" s="124"/>
      <c r="G119" s="125"/>
      <c r="H119" s="164"/>
      <c r="I119" s="96"/>
    </row>
    <row r="120" spans="1:9" ht="13.5" thickBot="1">
      <c r="A120" s="98"/>
      <c r="B120" s="309"/>
      <c r="C120" s="309"/>
      <c r="D120" s="123"/>
      <c r="E120" s="124"/>
      <c r="F120" s="124"/>
      <c r="G120" s="125"/>
      <c r="H120" s="164"/>
      <c r="I120" s="96"/>
    </row>
    <row r="121" spans="1:9" ht="13.5" thickBot="1">
      <c r="A121" s="94"/>
      <c r="B121" s="307" t="s">
        <v>113</v>
      </c>
      <c r="C121" s="307" t="s">
        <v>111</v>
      </c>
      <c r="D121" s="123"/>
      <c r="E121" s="124"/>
      <c r="F121" s="124"/>
      <c r="G121" s="125"/>
      <c r="H121" s="164"/>
      <c r="I121" s="96"/>
    </row>
    <row r="122" spans="1:9" ht="13.5" thickBot="1">
      <c r="A122" s="94"/>
      <c r="B122" s="308"/>
      <c r="C122" s="309"/>
      <c r="D122" s="123"/>
      <c r="E122" s="124"/>
      <c r="F122" s="124"/>
      <c r="G122" s="125"/>
      <c r="H122" s="164"/>
      <c r="I122" s="96"/>
    </row>
    <row r="123" spans="1:9" ht="13.5" thickBot="1">
      <c r="B123" s="308"/>
      <c r="C123" s="307" t="s">
        <v>112</v>
      </c>
      <c r="D123" s="123"/>
      <c r="E123" s="124"/>
      <c r="F123" s="124"/>
      <c r="G123" s="125"/>
      <c r="H123" s="164"/>
    </row>
    <row r="124" spans="1:9" ht="13.5" thickBot="1">
      <c r="B124" s="309"/>
      <c r="C124" s="309"/>
      <c r="D124" s="123"/>
      <c r="E124" s="124"/>
      <c r="F124" s="124"/>
      <c r="G124" s="125"/>
      <c r="H124" s="146"/>
    </row>
  </sheetData>
  <mergeCells count="195">
    <mergeCell ref="AM106:AM107"/>
    <mergeCell ref="AH106:AH107"/>
    <mergeCell ref="AC106:AC107"/>
    <mergeCell ref="X106:X107"/>
    <mergeCell ref="S106:S107"/>
    <mergeCell ref="N106:N107"/>
    <mergeCell ref="C3:C5"/>
    <mergeCell ref="J93:N104"/>
    <mergeCell ref="AI39:AM47"/>
    <mergeCell ref="AD48:AH49"/>
    <mergeCell ref="Y39:AC40"/>
    <mergeCell ref="Y44:AC50"/>
    <mergeCell ref="AM52:AM53"/>
    <mergeCell ref="AH52:AH53"/>
    <mergeCell ref="AC52:AC53"/>
    <mergeCell ref="X52:X53"/>
    <mergeCell ref="S52:S53"/>
    <mergeCell ref="N52:N53"/>
    <mergeCell ref="AM88:AM89"/>
    <mergeCell ref="AM70:AM71"/>
    <mergeCell ref="AH88:AH89"/>
    <mergeCell ref="AH70:AH71"/>
    <mergeCell ref="AC88:AC89"/>
    <mergeCell ref="AC70:AC71"/>
    <mergeCell ref="AI75:AM83"/>
    <mergeCell ref="Y62:AC68"/>
    <mergeCell ref="AD93:AH97"/>
    <mergeCell ref="AI93:AM101"/>
    <mergeCell ref="Y93:AC94"/>
    <mergeCell ref="Y90:AB90"/>
    <mergeCell ref="AD90:AG90"/>
    <mergeCell ref="AI90:AL90"/>
    <mergeCell ref="Y89:AB89"/>
    <mergeCell ref="AD89:AG89"/>
    <mergeCell ref="Y80:AC86"/>
    <mergeCell ref="Y75:AC76"/>
    <mergeCell ref="Y72:AB72"/>
    <mergeCell ref="Y71:AB71"/>
    <mergeCell ref="AI7:AM12"/>
    <mergeCell ref="Y7:AC10"/>
    <mergeCell ref="AD7:AH12"/>
    <mergeCell ref="Y98:AC104"/>
    <mergeCell ref="AD104:AE104"/>
    <mergeCell ref="AD39:AH43"/>
    <mergeCell ref="C111:E111"/>
    <mergeCell ref="AD72:AG72"/>
    <mergeCell ref="T41:X50"/>
    <mergeCell ref="J39:N50"/>
    <mergeCell ref="O39:S50"/>
    <mergeCell ref="AI68:AJ68"/>
    <mergeCell ref="AI89:AL89"/>
    <mergeCell ref="AI53:AL53"/>
    <mergeCell ref="AI71:AL71"/>
    <mergeCell ref="T28:U28"/>
    <mergeCell ref="AD75:AH79"/>
    <mergeCell ref="AI54:AL54"/>
    <mergeCell ref="AD66:AH67"/>
    <mergeCell ref="AD57:AH61"/>
    <mergeCell ref="T59:X68"/>
    <mergeCell ref="Y57:AC58"/>
    <mergeCell ref="X88:X89"/>
    <mergeCell ref="S70:S71"/>
    <mergeCell ref="B116:G116"/>
    <mergeCell ref="B117:B120"/>
    <mergeCell ref="C117:C118"/>
    <mergeCell ref="G106:G108"/>
    <mergeCell ref="T95:X104"/>
    <mergeCell ref="B88:B90"/>
    <mergeCell ref="C70:C71"/>
    <mergeCell ref="E71:F71"/>
    <mergeCell ref="C110:E110"/>
    <mergeCell ref="T71:W71"/>
    <mergeCell ref="T77:X86"/>
    <mergeCell ref="B106:B108"/>
    <mergeCell ref="C106:C107"/>
    <mergeCell ref="D106:D107"/>
    <mergeCell ref="E89:F89"/>
    <mergeCell ref="C88:C89"/>
    <mergeCell ref="J90:M90"/>
    <mergeCell ref="O90:R90"/>
    <mergeCell ref="T90:W90"/>
    <mergeCell ref="T89:W89"/>
    <mergeCell ref="O72:R72"/>
    <mergeCell ref="O75:S86"/>
    <mergeCell ref="X70:X71"/>
    <mergeCell ref="S88:S89"/>
    <mergeCell ref="AI72:AL72"/>
    <mergeCell ref="D52:D53"/>
    <mergeCell ref="G52:G54"/>
    <mergeCell ref="I52:I53"/>
    <mergeCell ref="D54:F54"/>
    <mergeCell ref="I106:I107"/>
    <mergeCell ref="O53:R53"/>
    <mergeCell ref="J75:N86"/>
    <mergeCell ref="J57:N68"/>
    <mergeCell ref="O57:S68"/>
    <mergeCell ref="O93:S104"/>
    <mergeCell ref="J89:M89"/>
    <mergeCell ref="O89:R89"/>
    <mergeCell ref="J71:M71"/>
    <mergeCell ref="G70:G72"/>
    <mergeCell ref="I70:I71"/>
    <mergeCell ref="D90:F90"/>
    <mergeCell ref="D88:D89"/>
    <mergeCell ref="G88:G90"/>
    <mergeCell ref="I88:I89"/>
    <mergeCell ref="N88:N89"/>
    <mergeCell ref="N70:N71"/>
    <mergeCell ref="AI104:AJ104"/>
    <mergeCell ref="AI57:AM65"/>
    <mergeCell ref="AI108:AL108"/>
    <mergeCell ref="J107:M107"/>
    <mergeCell ref="O107:R107"/>
    <mergeCell ref="T107:W107"/>
    <mergeCell ref="Y107:AB107"/>
    <mergeCell ref="AD107:AG107"/>
    <mergeCell ref="AI107:AL107"/>
    <mergeCell ref="D108:F108"/>
    <mergeCell ref="J108:M108"/>
    <mergeCell ref="O108:R108"/>
    <mergeCell ref="T108:W108"/>
    <mergeCell ref="Y108:AB108"/>
    <mergeCell ref="AD108:AG108"/>
    <mergeCell ref="E107:F107"/>
    <mergeCell ref="B52:B54"/>
    <mergeCell ref="B70:B72"/>
    <mergeCell ref="D72:F72"/>
    <mergeCell ref="J72:M72"/>
    <mergeCell ref="J53:M53"/>
    <mergeCell ref="AD54:AG54"/>
    <mergeCell ref="C52:C53"/>
    <mergeCell ref="Y53:AB53"/>
    <mergeCell ref="E53:F53"/>
    <mergeCell ref="AD53:AG53"/>
    <mergeCell ref="Y54:AB54"/>
    <mergeCell ref="T72:W72"/>
    <mergeCell ref="D70:D71"/>
    <mergeCell ref="J9:K11"/>
    <mergeCell ref="O11:P11"/>
    <mergeCell ref="O4:P4"/>
    <mergeCell ref="Y11:Z12"/>
    <mergeCell ref="O12:S12"/>
    <mergeCell ref="T12:X12"/>
    <mergeCell ref="O7:S10"/>
    <mergeCell ref="AD71:AG71"/>
    <mergeCell ref="J54:M54"/>
    <mergeCell ref="O54:R54"/>
    <mergeCell ref="T54:W54"/>
    <mergeCell ref="O71:R71"/>
    <mergeCell ref="AD34:AE35"/>
    <mergeCell ref="J12:N12"/>
    <mergeCell ref="L14:M14"/>
    <mergeCell ref="S4:S5"/>
    <mergeCell ref="T53:W53"/>
    <mergeCell ref="G3:G5"/>
    <mergeCell ref="I3:I5"/>
    <mergeCell ref="J3:N3"/>
    <mergeCell ref="O3:S3"/>
    <mergeCell ref="AI3:AM3"/>
    <mergeCell ref="AF4:AG4"/>
    <mergeCell ref="AD4:AE4"/>
    <mergeCell ref="V4:W4"/>
    <mergeCell ref="X4:X5"/>
    <mergeCell ref="AD3:AH3"/>
    <mergeCell ref="AH4:AH5"/>
    <mergeCell ref="AA4:AB4"/>
    <mergeCell ref="AI4:AJ4"/>
    <mergeCell ref="AK4:AL4"/>
    <mergeCell ref="Y4:Z4"/>
    <mergeCell ref="T3:X3"/>
    <mergeCell ref="Y3:AC3"/>
    <mergeCell ref="B121:B124"/>
    <mergeCell ref="C121:C122"/>
    <mergeCell ref="C123:C124"/>
    <mergeCell ref="A1:AM2"/>
    <mergeCell ref="A3:A5"/>
    <mergeCell ref="B3:B5"/>
    <mergeCell ref="D3:D5"/>
    <mergeCell ref="E3:E5"/>
    <mergeCell ref="F3:F5"/>
    <mergeCell ref="H3:H5"/>
    <mergeCell ref="AM4:AM5"/>
    <mergeCell ref="AC4:AC5"/>
    <mergeCell ref="J4:K4"/>
    <mergeCell ref="L4:M4"/>
    <mergeCell ref="N4:N5"/>
    <mergeCell ref="C119:C120"/>
    <mergeCell ref="H52:H53"/>
    <mergeCell ref="H70:H71"/>
    <mergeCell ref="H106:H107"/>
    <mergeCell ref="H88:H89"/>
    <mergeCell ref="T7:X10"/>
    <mergeCell ref="T11:U11"/>
    <mergeCell ref="T4:U4"/>
    <mergeCell ref="Q4:R4"/>
  </mergeCells>
  <phoneticPr fontId="1" type="noConversion"/>
  <pageMargins left="0.55118110236220474" right="0.55118110236220474" top="0.59055118110236227" bottom="0.59055118110236227" header="0.31496062992125984" footer="0.31496062992125984"/>
  <pageSetup paperSize="9" scale="45" fitToHeight="0" orientation="landscape" verticalDpi="1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kacperwsge@outlook.com</cp:lastModifiedBy>
  <cp:lastPrinted>2016-06-01T08:17:58Z</cp:lastPrinted>
  <dcterms:created xsi:type="dcterms:W3CDTF">2011-11-03T09:26:04Z</dcterms:created>
  <dcterms:modified xsi:type="dcterms:W3CDTF">2020-08-06T08:45:18Z</dcterms:modified>
</cp:coreProperties>
</file>