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195" windowHeight="9435" activeTab="1"/>
  </bookViews>
  <sheets>
    <sheet name="stacjonarne" sheetId="2" r:id="rId1"/>
    <sheet name="niestacjonarne" sheetId="5" r:id="rId2"/>
  </sheets>
  <definedNames>
    <definedName name="_xlnm.Print_Area" localSheetId="1">niestacjonarne!$A$1:$AL$99</definedName>
    <definedName name="_xlnm.Print_Area" localSheetId="0">stacjonarne!$A$1:$X$85</definedName>
  </definedNames>
  <calcPr calcId="125725"/>
</workbook>
</file>

<file path=xl/calcChain.xml><?xml version="1.0" encoding="utf-8"?>
<calcChain xmlns="http://schemas.openxmlformats.org/spreadsheetml/2006/main">
  <c r="E60" i="5"/>
  <c r="C29"/>
  <c r="S29"/>
  <c r="AN29" s="1"/>
  <c r="AP29" s="1"/>
  <c r="C71"/>
  <c r="C60"/>
  <c r="C40"/>
  <c r="AN11"/>
  <c r="AA14" i="2"/>
  <c r="AP13" i="5"/>
  <c r="AO63"/>
  <c r="AN46"/>
  <c r="AO31"/>
  <c r="AN31"/>
  <c r="AO13"/>
  <c r="AN13"/>
  <c r="AO44"/>
  <c r="AN44"/>
  <c r="AP44"/>
  <c r="AQ61"/>
  <c r="AP61"/>
  <c r="AO61"/>
  <c r="AO29"/>
  <c r="AP11"/>
  <c r="AO11"/>
  <c r="AA20" i="2"/>
  <c r="AA19"/>
  <c r="AA18"/>
  <c r="AA16"/>
  <c r="AA15"/>
  <c r="AL60" i="5" l="1"/>
  <c r="AK60"/>
  <c r="AJ60"/>
  <c r="AI60"/>
  <c r="AH60"/>
  <c r="AG60"/>
  <c r="AF60"/>
  <c r="AE60"/>
  <c r="AD60"/>
  <c r="AC60"/>
  <c r="R60"/>
  <c r="I60"/>
  <c r="AF44"/>
  <c r="Y44"/>
  <c r="V44"/>
  <c r="AA29"/>
  <c r="AD11"/>
  <c r="AA11"/>
  <c r="Q11"/>
  <c r="K6"/>
  <c r="J6"/>
  <c r="AK44"/>
  <c r="AI44"/>
  <c r="AD44"/>
  <c r="P27" i="2"/>
  <c r="Q27"/>
  <c r="R27"/>
  <c r="O27"/>
  <c r="N27"/>
  <c r="M27"/>
  <c r="E27"/>
  <c r="D27"/>
  <c r="C27"/>
  <c r="J11" i="5"/>
  <c r="K11"/>
  <c r="O11"/>
  <c r="T11"/>
  <c r="V11"/>
  <c r="Y11"/>
  <c r="AB29"/>
  <c r="Z29"/>
  <c r="Y29"/>
  <c r="X29"/>
  <c r="V29"/>
  <c r="U29"/>
  <c r="T29"/>
  <c r="R29"/>
  <c r="P29"/>
  <c r="N29"/>
  <c r="L29"/>
  <c r="M29"/>
  <c r="I29"/>
  <c r="W29"/>
  <c r="AK29"/>
  <c r="AI29"/>
  <c r="AF29"/>
  <c r="AD29"/>
  <c r="G29"/>
  <c r="F29"/>
  <c r="E29"/>
  <c r="D29"/>
  <c r="AF11"/>
  <c r="AK71"/>
  <c r="AI71"/>
  <c r="AA6"/>
  <c r="Y6"/>
  <c r="V6"/>
  <c r="V60"/>
  <c r="T6"/>
  <c r="T60"/>
  <c r="Q6"/>
  <c r="O6"/>
  <c r="AK56"/>
  <c r="AI56"/>
  <c r="AA44"/>
  <c r="T44"/>
  <c r="F60"/>
  <c r="F6"/>
  <c r="F11"/>
  <c r="E6"/>
  <c r="E11"/>
  <c r="C6"/>
  <c r="C11"/>
  <c r="C44"/>
  <c r="F44"/>
  <c r="E44"/>
  <c r="AI40"/>
  <c r="AK40"/>
  <c r="AJ29"/>
  <c r="AJ11"/>
  <c r="AJ6"/>
  <c r="AH29"/>
  <c r="AH11"/>
  <c r="AH6"/>
  <c r="AC29"/>
  <c r="AC11"/>
  <c r="AC6"/>
  <c r="AE29"/>
  <c r="AE11"/>
  <c r="AE6"/>
  <c r="X6"/>
  <c r="X11"/>
  <c r="Z11"/>
  <c r="Z6"/>
  <c r="S11"/>
  <c r="S6"/>
  <c r="U11"/>
  <c r="U6"/>
  <c r="N11"/>
  <c r="N6"/>
  <c r="P11"/>
  <c r="P6"/>
  <c r="D6"/>
  <c r="D11"/>
  <c r="D60"/>
  <c r="X60"/>
  <c r="Z60"/>
  <c r="S60"/>
  <c r="U60"/>
  <c r="N60"/>
  <c r="P60"/>
  <c r="I6"/>
  <c r="I11"/>
  <c r="L6"/>
  <c r="L60"/>
  <c r="L11"/>
  <c r="AL6"/>
  <c r="AL11"/>
  <c r="AG6"/>
  <c r="AG11"/>
  <c r="AB60"/>
  <c r="AB6"/>
  <c r="AB11"/>
  <c r="W60"/>
  <c r="W6"/>
  <c r="W11"/>
  <c r="R6"/>
  <c r="R11"/>
  <c r="M60"/>
  <c r="M6"/>
  <c r="M11"/>
  <c r="G60"/>
  <c r="D44"/>
  <c r="AH44"/>
  <c r="AJ44"/>
  <c r="AC44"/>
  <c r="AE44"/>
  <c r="X44"/>
  <c r="Z44"/>
  <c r="S44"/>
  <c r="U44"/>
  <c r="N44"/>
  <c r="P44"/>
  <c r="I44"/>
  <c r="L44"/>
  <c r="AL44"/>
  <c r="AG44"/>
  <c r="AB44"/>
  <c r="W44"/>
  <c r="R44"/>
  <c r="M44"/>
  <c r="G44"/>
  <c r="AL29"/>
  <c r="AG29"/>
  <c r="G11"/>
  <c r="G6"/>
  <c r="G4" i="2"/>
  <c r="G9"/>
  <c r="G27"/>
  <c r="H9"/>
  <c r="H27"/>
  <c r="H4"/>
  <c r="E58"/>
  <c r="C58"/>
  <c r="D58"/>
  <c r="M58"/>
  <c r="N58"/>
  <c r="O58"/>
  <c r="G42"/>
  <c r="H42"/>
  <c r="L42"/>
  <c r="K42"/>
  <c r="J42"/>
  <c r="C42"/>
  <c r="D42"/>
  <c r="E42"/>
  <c r="M42"/>
  <c r="N42"/>
  <c r="O42"/>
  <c r="X58"/>
  <c r="X4"/>
  <c r="X9"/>
  <c r="U58"/>
  <c r="U4"/>
  <c r="U9"/>
  <c r="R58"/>
  <c r="R4"/>
  <c r="R9"/>
  <c r="O4"/>
  <c r="O9"/>
  <c r="L58"/>
  <c r="L4"/>
  <c r="L9"/>
  <c r="I58"/>
  <c r="I4"/>
  <c r="I9"/>
  <c r="D4"/>
  <c r="D9"/>
  <c r="C4"/>
  <c r="C9"/>
  <c r="W58"/>
  <c r="W4"/>
  <c r="W9"/>
  <c r="V58"/>
  <c r="V4"/>
  <c r="V9"/>
  <c r="T58"/>
  <c r="T4"/>
  <c r="T9"/>
  <c r="S58"/>
  <c r="S4"/>
  <c r="S9"/>
  <c r="Q58"/>
  <c r="Q4"/>
  <c r="Q9"/>
  <c r="P58"/>
  <c r="P9"/>
  <c r="P4"/>
  <c r="N9"/>
  <c r="N4"/>
  <c r="M4"/>
  <c r="M9"/>
  <c r="K58"/>
  <c r="K4"/>
  <c r="K9"/>
  <c r="J58"/>
  <c r="J4"/>
  <c r="H58"/>
  <c r="W42"/>
  <c r="V42"/>
  <c r="T42"/>
  <c r="S42"/>
  <c r="Q42"/>
  <c r="Q54" s="1"/>
  <c r="P42"/>
  <c r="J9"/>
  <c r="G58"/>
  <c r="X42"/>
  <c r="U42"/>
  <c r="R42"/>
  <c r="I42"/>
  <c r="U27"/>
  <c r="T27"/>
  <c r="S27"/>
  <c r="L27"/>
  <c r="K27"/>
  <c r="J27"/>
  <c r="I27"/>
  <c r="E9"/>
  <c r="E4"/>
  <c r="X27"/>
  <c r="W27"/>
  <c r="V27"/>
  <c r="C56" i="5" l="1"/>
  <c r="E54" i="2"/>
  <c r="E69"/>
  <c r="E38"/>
  <c r="AD56" i="5"/>
  <c r="N56"/>
  <c r="Z56"/>
  <c r="AL56"/>
  <c r="U56"/>
  <c r="AH56"/>
  <c r="AC71"/>
  <c r="AF40"/>
  <c r="J56"/>
  <c r="AF71"/>
  <c r="Z40"/>
  <c r="AE40"/>
  <c r="AC40"/>
  <c r="AL40"/>
  <c r="AE56"/>
  <c r="AJ56"/>
  <c r="AE71"/>
  <c r="AJ71"/>
  <c r="X40"/>
  <c r="AD40"/>
  <c r="P40"/>
  <c r="AG56"/>
  <c r="L71"/>
  <c r="P56"/>
  <c r="AA40"/>
  <c r="K40"/>
  <c r="V71"/>
  <c r="T71"/>
  <c r="X56"/>
  <c r="AB40"/>
  <c r="Y56"/>
  <c r="X57" s="1"/>
  <c r="AA56"/>
  <c r="W56"/>
  <c r="L56"/>
  <c r="O40"/>
  <c r="M56"/>
  <c r="N71"/>
  <c r="N40"/>
  <c r="S71"/>
  <c r="T56"/>
  <c r="V56"/>
  <c r="J71"/>
  <c r="K71"/>
  <c r="O71"/>
  <c r="Q71"/>
  <c r="V40"/>
  <c r="Y71"/>
  <c r="AA71"/>
  <c r="AD71"/>
  <c r="D56"/>
  <c r="I71"/>
  <c r="S40"/>
  <c r="U40"/>
  <c r="AH40"/>
  <c r="E40"/>
  <c r="F40"/>
  <c r="M40"/>
  <c r="W40"/>
  <c r="AG40"/>
  <c r="L40"/>
  <c r="I40"/>
  <c r="I56"/>
  <c r="S56"/>
  <c r="AC56"/>
  <c r="R56"/>
  <c r="AB56"/>
  <c r="X71"/>
  <c r="AH71"/>
  <c r="D71"/>
  <c r="J40"/>
  <c r="Q40"/>
  <c r="U71"/>
  <c r="T40"/>
  <c r="F56"/>
  <c r="F71"/>
  <c r="K56"/>
  <c r="R40"/>
  <c r="Z71"/>
  <c r="O56"/>
  <c r="M71"/>
  <c r="W71"/>
  <c r="AG71"/>
  <c r="AJ40"/>
  <c r="Q56"/>
  <c r="AB71"/>
  <c r="AL71"/>
  <c r="D40"/>
  <c r="E56"/>
  <c r="E71"/>
  <c r="R71"/>
  <c r="P71"/>
  <c r="C38" i="2"/>
  <c r="G54"/>
  <c r="W38"/>
  <c r="U38"/>
  <c r="R54"/>
  <c r="X54"/>
  <c r="L54"/>
  <c r="Q38"/>
  <c r="T38"/>
  <c r="M38"/>
  <c r="H54"/>
  <c r="I38"/>
  <c r="K38"/>
  <c r="O38"/>
  <c r="S38"/>
  <c r="T54"/>
  <c r="W54"/>
  <c r="M69"/>
  <c r="O54"/>
  <c r="L38"/>
  <c r="G38"/>
  <c r="H38"/>
  <c r="V38"/>
  <c r="V39" s="1"/>
  <c r="X38"/>
  <c r="J38"/>
  <c r="N38"/>
  <c r="R38"/>
  <c r="I54"/>
  <c r="U54"/>
  <c r="G69"/>
  <c r="P54"/>
  <c r="P55" s="1"/>
  <c r="S54"/>
  <c r="S55" s="1"/>
  <c r="V54"/>
  <c r="H69"/>
  <c r="M54"/>
  <c r="S69"/>
  <c r="V69"/>
  <c r="C69"/>
  <c r="D69"/>
  <c r="I69"/>
  <c r="O69"/>
  <c r="R69"/>
  <c r="X69"/>
  <c r="C54"/>
  <c r="D54"/>
  <c r="J69"/>
  <c r="K69"/>
  <c r="N54"/>
  <c r="P69"/>
  <c r="J54"/>
  <c r="Q69"/>
  <c r="T69"/>
  <c r="W69"/>
  <c r="L69"/>
  <c r="U69"/>
  <c r="K54"/>
  <c r="N69"/>
  <c r="S39" l="1"/>
  <c r="AH57" i="5"/>
  <c r="AC72"/>
  <c r="M39" i="2"/>
  <c r="S72" i="5"/>
  <c r="N57"/>
  <c r="S57"/>
  <c r="I41"/>
  <c r="AC57"/>
  <c r="AC41"/>
  <c r="D73"/>
  <c r="AH72"/>
  <c r="G40"/>
  <c r="I57"/>
  <c r="G56"/>
  <c r="N72"/>
  <c r="S41"/>
  <c r="E41"/>
  <c r="D42" s="1"/>
  <c r="D58"/>
  <c r="AH41"/>
  <c r="N41"/>
  <c r="I72"/>
  <c r="G71"/>
  <c r="X72"/>
  <c r="E57"/>
  <c r="E72"/>
  <c r="V55" i="2"/>
  <c r="G55"/>
  <c r="V70"/>
  <c r="J55"/>
  <c r="M55"/>
  <c r="J70"/>
  <c r="C71"/>
  <c r="G39"/>
  <c r="J39" s="1"/>
  <c r="S70"/>
  <c r="P70"/>
  <c r="G70"/>
  <c r="M70"/>
  <c r="C56"/>
  <c r="Y40" i="5"/>
  <c r="X41" s="1"/>
  <c r="D38" i="2"/>
  <c r="C40" s="1"/>
  <c r="P38"/>
  <c r="P39" s="1"/>
  <c r="AF56" i="5"/>
</calcChain>
</file>

<file path=xl/sharedStrings.xml><?xml version="1.0" encoding="utf-8"?>
<sst xmlns="http://schemas.openxmlformats.org/spreadsheetml/2006/main" count="402" uniqueCount="110">
  <si>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</si>
  <si>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</si>
  <si>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</si>
  <si>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</si>
  <si>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</si>
  <si>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</si>
  <si>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</si>
  <si>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</si>
  <si>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</si>
  <si>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</si>
  <si>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</si>
  <si>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liczba godzin zajęć dydaktycznych wymagających bezpośredniego udziału nauczycieli akademickich i studentów</t>
  </si>
  <si>
    <t>liczba godzin pracy własnej studenta</t>
  </si>
  <si>
    <t>PRZEDMIOTY PODSTAWOWE</t>
  </si>
  <si>
    <t>Z;E</t>
  </si>
  <si>
    <t>B.</t>
  </si>
  <si>
    <t>D.</t>
  </si>
  <si>
    <t>ZO</t>
  </si>
  <si>
    <t>Semestr V</t>
  </si>
  <si>
    <t>Semestr VI</t>
  </si>
  <si>
    <t>C1.</t>
  </si>
  <si>
    <t>C3.</t>
  </si>
  <si>
    <t>C2.</t>
  </si>
  <si>
    <t>Bezpośr.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</si>
  <si>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</si>
  <si>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</si>
  <si>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</si>
  <si>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</si>
  <si>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</si>
  <si>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</si>
  <si>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</si>
  <si>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</si>
  <si>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</si>
  <si>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E-l</t>
  </si>
  <si>
    <r>
      <t>ZO,</t>
    </r>
    <r>
      <rPr>
        <b/>
        <sz val="10"/>
        <rFont val="Garamond"/>
        <family val="1"/>
        <charset val="238"/>
      </rPr>
      <t>E</t>
    </r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</si>
  <si>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zarządzanie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ogólnoakademicki</t>
    </r>
  </si>
  <si>
    <t>6 tyg. x 30h</t>
  </si>
  <si>
    <t>Obowiązkowe szkolenie biblioteczne
Obowiązkowe Wychowanie fizyczne - 30h</t>
  </si>
  <si>
    <t>5E, 3ZO</t>
  </si>
  <si>
    <t>10ZO</t>
  </si>
  <si>
    <t>9ZO</t>
  </si>
  <si>
    <t>5E, 4ZO</t>
  </si>
  <si>
    <t>8ZO</t>
  </si>
  <si>
    <t>7ZO</t>
  </si>
  <si>
    <t xml:space="preserve">10E, 42ZO </t>
  </si>
  <si>
    <t>Proseminarium / Proseminar</t>
  </si>
  <si>
    <t>SEMINARIUM DYPLOMOWE / SEMINAR
(w tym przygotowanie pracy dyplomowej i prezentacji do egzaminu dyplomowego)</t>
  </si>
  <si>
    <t>Statystyka opisowa  / Descriptive statistics</t>
  </si>
  <si>
    <t>Zastosowanie matematyki w zarządzaniu / Mathematics for business</t>
  </si>
  <si>
    <t>Prawo z ochroną własności intelektualnej / Law and intellectual property protection</t>
  </si>
  <si>
    <t>Nauka o organizacji / Theory of organization</t>
  </si>
  <si>
    <t>Mikroekonomia i podstawy makroekonomii / Microeconomics and introduction to macroeconomics</t>
  </si>
  <si>
    <t>Zarządzanie zasobami ludzkimi / Human Resources Management</t>
  </si>
  <si>
    <t>Historia myśli ekonomicznej / History of economic thought</t>
  </si>
  <si>
    <t>Podstawy logistyki / Introduction to logistics</t>
  </si>
  <si>
    <t>Zarządzanie projektami / Project management</t>
  </si>
  <si>
    <t>Informatyka z technologiami i procesami informacyjnymi w zarządzaniu / IT, information technologies and processes in management</t>
  </si>
  <si>
    <t>Marketing i reklama z badaniami marketingowymi / Marketing and advertisment with marketing research</t>
  </si>
  <si>
    <t>Komunikowanie w organizacji / Communication in organization</t>
  </si>
  <si>
    <t>Zarządzanie kryzysowe i zarządzanie zmianą / Emergency management and change management</t>
  </si>
  <si>
    <t>Prawo pracy / Labour law</t>
  </si>
  <si>
    <t>Wstęp do turystyki / Introduction to tourism</t>
  </si>
  <si>
    <t>Ubezpieczenia i polityka społeczna / Insurences and social policy</t>
  </si>
  <si>
    <t>Strategie zarządzania zasobami ludzkimi z rekrutacją i doradztwem personalnym / Human resources management strategies with recruitment and personal counselling</t>
  </si>
  <si>
    <t>Ocena i motywowanie pracowników w przedsiębiorstwie oraz zarządzanie wynikami pracy /Employee assessment and inducement with performance management</t>
  </si>
  <si>
    <t>Ekonomia turystyki i rynki turystyczne / Tourism economics and tourism markets</t>
  </si>
  <si>
    <t>Prawo turystyczne i hotelarskie / Tourism and Hotels Law</t>
  </si>
  <si>
    <t>Teoria i metodologia w zarządzaniu wolnego czasu / Theory and metodology of leisure. Free time management</t>
  </si>
  <si>
    <t>Zasoby ludzkie i wydajność w branży turystycznej / Human resources and productiveness in tourism</t>
  </si>
  <si>
    <t>Destynacja turystyczna - zarządzanie i planowanie / Tourism destination - management and planning</t>
  </si>
  <si>
    <t>Trendy, innowacje i marketing w turystyce i rozrywce / Trends, innovations and marketing in touristic and leisure services</t>
  </si>
  <si>
    <t>Atrakcje turystyczne, rodzaje turystyki i zachowanie turystów / Tourist attractions, types of tourism and tourists' behavior</t>
  </si>
  <si>
    <t>PRAKTYKI ZAWODOWE / INTERNSHIP</t>
  </si>
  <si>
    <t>Zarządzanie działalnością hotelarską, działalnością operatorów turystyczną i biur podróży / Hotel, tour operators and travel agencies operations management</t>
  </si>
  <si>
    <t>OGÓŁEM / OVERALL</t>
  </si>
  <si>
    <t>Plan studiów
Forma studiów: studia stacjonarne
Kierunek: zarządzanie
Poziom: studia pierwszego stopnia
Profil: ogólnoakademicki</t>
  </si>
  <si>
    <t>Public relations / Public relations</t>
  </si>
  <si>
    <t>Zarządzanie jakością / Quality management</t>
  </si>
  <si>
    <t>Biznesplany i przedsiębiorczość / Business Plans and Entrepreneurship</t>
  </si>
  <si>
    <t>Wstęp do systemów informacji biznesowej / Introduction to Business Intelligence Systems</t>
  </si>
  <si>
    <t>Międzynarodowe zarządzanie finansami / International Financial Managament</t>
  </si>
  <si>
    <t>Rachunkowość, budżetowanie i prognozowanie / Business Accounting, Budgeting and Forecasting</t>
  </si>
  <si>
    <t>Biznes globalny / Global Business</t>
  </si>
  <si>
    <t>Podstawy bankowości / Basic Banking</t>
  </si>
  <si>
    <t>Wprowadzanie nowych produktów i e-Commerce/ Launching New Products and e-Commerce</t>
  </si>
  <si>
    <t>e-learning
(e-l)</t>
  </si>
  <si>
    <t>`</t>
  </si>
  <si>
    <t>Kontakt + e-learning (suma)</t>
  </si>
  <si>
    <t>Język obcy / Foreign language</t>
  </si>
  <si>
    <t>zzl</t>
  </si>
  <si>
    <t>htm</t>
  </si>
  <si>
    <t>zb</t>
  </si>
  <si>
    <t>w</t>
  </si>
  <si>
    <t>el</t>
  </si>
  <si>
    <t xml:space="preserve">Podstawy zarządzania  / Introduction to management </t>
  </si>
  <si>
    <t xml:space="preserve">Podstawy zarządzania / Introduction to management </t>
  </si>
  <si>
    <t>Kultura organizacyjna / Organization culture</t>
  </si>
  <si>
    <t>Etyka biznesu / Business ethics</t>
  </si>
  <si>
    <t>Atrakcje turystyczne, rodzaje turystyki i zachowania turystów / Tourist attractions, types of tourism and tourists' behavior</t>
  </si>
  <si>
    <t>Biznesplany / Business Plans in practice</t>
  </si>
  <si>
    <t xml:space="preserve">Rachunkowość biznesowa / Business accounting </t>
  </si>
  <si>
    <t>Zakładanie i prowadzenie dzialalności biznesowej / Setting up and running a company</t>
  </si>
  <si>
    <t>Zarządzanie finansami przedsiębiorstwa / Corporate financial management</t>
  </si>
  <si>
    <t>Planowanie strategiczne i controlling / Strategic planning and controlling</t>
  </si>
  <si>
    <t>Etyka biznesu/ Business ethics</t>
  </si>
  <si>
    <t>Zakładanie i prowadzenie działalności biznesowej / Setting up and running a company</t>
  </si>
  <si>
    <t>PRZEDMIOTY W ZAKRESIE III *
Business Administration</t>
  </si>
  <si>
    <t>PRZEDMIOTY W ZAKRESIE II *
Zarządzanie w hotelarstwie i turystyce</t>
  </si>
  <si>
    <t>PRZEDMIOTY W ZAKRESIE I *
Zarządzanie zasobami ludzkimi</t>
  </si>
  <si>
    <t>PRZEDMIOTY W ZAKRESIE  I *
Zarządzanie zasobami ludzkimi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</si>
</sst>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i/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8"/>
      <name val="Garamond"/>
      <family val="1"/>
      <charset val="238"/>
    </font>
    <font>
      <b/>
      <sz val="8"/>
      <name val="Garamond"/>
      <family val="1"/>
      <charset val="238"/>
    </font>
    <font>
      <sz val="7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i/>
      <sz val="10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2" fillId="0" borderId="0"/>
  </cellStyleXfs>
  <cellXfs count="423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5" fillId="4" borderId="23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left" vertical="center" wrapText="1"/>
    </xf>
    <xf numFmtId="0" fontId="8" fillId="2" borderId="27" xfId="2" applyFont="1" applyFill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8" fillId="0" borderId="27" xfId="2" applyFont="1" applyFill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8" fillId="0" borderId="27" xfId="2" applyFont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" fontId="8" fillId="5" borderId="21" xfId="2" applyNumberFormat="1" applyFont="1" applyFill="1" applyBorder="1" applyAlignment="1">
      <alignment horizontal="center" vertical="center" wrapText="1"/>
    </xf>
    <xf numFmtId="1" fontId="8" fillId="2" borderId="22" xfId="2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1" fontId="8" fillId="2" borderId="27" xfId="2" applyNumberFormat="1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1" fontId="5" fillId="3" borderId="42" xfId="0" applyNumberFormat="1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left" vertical="center" wrapText="1"/>
    </xf>
    <xf numFmtId="1" fontId="8" fillId="5" borderId="26" xfId="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left" vertical="center" wrapText="1"/>
    </xf>
    <xf numFmtId="1" fontId="8" fillId="5" borderId="23" xfId="2" applyNumberFormat="1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1" fontId="8" fillId="5" borderId="24" xfId="2" applyNumberFormat="1" applyFont="1" applyFill="1" applyBorder="1" applyAlignment="1">
      <alignment horizontal="center" vertical="center" wrapText="1"/>
    </xf>
    <xf numFmtId="0" fontId="8" fillId="0" borderId="28" xfId="2" applyFont="1" applyFill="1" applyBorder="1" applyAlignment="1">
      <alignment horizontal="left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/>
    </xf>
    <xf numFmtId="0" fontId="8" fillId="5" borderId="28" xfId="2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46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21" fillId="0" borderId="0" xfId="0" applyFont="1"/>
    <xf numFmtId="0" fontId="5" fillId="3" borderId="4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8" fillId="2" borderId="43" xfId="2" applyNumberFormat="1" applyFont="1" applyFill="1" applyBorder="1" applyAlignment="1">
      <alignment horizontal="center" vertical="center" wrapText="1"/>
    </xf>
    <xf numFmtId="1" fontId="8" fillId="2" borderId="28" xfId="2" applyNumberFormat="1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vertical="center" wrapText="1"/>
    </xf>
    <xf numFmtId="0" fontId="18" fillId="2" borderId="49" xfId="0" applyFont="1" applyFill="1" applyBorder="1" applyAlignment="1">
      <alignment vertical="center" wrapText="1"/>
    </xf>
    <xf numFmtId="0" fontId="18" fillId="2" borderId="50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8" borderId="27" xfId="2" applyFont="1" applyFill="1" applyBorder="1" applyAlignment="1">
      <alignment horizontal="left" vertical="center" wrapText="1"/>
    </xf>
    <xf numFmtId="1" fontId="8" fillId="8" borderId="27" xfId="2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27" xfId="2" applyFont="1" applyFill="1" applyBorder="1" applyAlignment="1">
      <alignment vertical="center" wrapText="1"/>
    </xf>
    <xf numFmtId="1" fontId="5" fillId="9" borderId="23" xfId="2" applyNumberFormat="1" applyFont="1" applyFill="1" applyBorder="1" applyAlignment="1">
      <alignment horizontal="center" vertical="center" wrapText="1"/>
    </xf>
    <xf numFmtId="1" fontId="8" fillId="10" borderId="27" xfId="2" applyNumberFormat="1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1" fontId="8" fillId="8" borderId="43" xfId="2" applyNumberFormat="1" applyFont="1" applyFill="1" applyBorder="1" applyAlignment="1">
      <alignment horizontal="center" vertical="center" wrapText="1"/>
    </xf>
    <xf numFmtId="1" fontId="8" fillId="8" borderId="10" xfId="2" applyNumberFormat="1" applyFont="1" applyFill="1" applyBorder="1" applyAlignment="1">
      <alignment horizontal="center" vertical="center" wrapText="1"/>
    </xf>
    <xf numFmtId="0" fontId="5" fillId="9" borderId="23" xfId="2" applyFont="1" applyFill="1" applyBorder="1" applyAlignment="1">
      <alignment horizontal="center" vertical="center" wrapText="1"/>
    </xf>
    <xf numFmtId="0" fontId="8" fillId="10" borderId="27" xfId="2" applyFont="1" applyFill="1" applyBorder="1" applyAlignment="1">
      <alignment horizontal="center" vertical="center" wrapText="1"/>
    </xf>
    <xf numFmtId="0" fontId="8" fillId="8" borderId="43" xfId="2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1" fontId="8" fillId="2" borderId="23" xfId="2" applyNumberFormat="1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4" borderId="38" xfId="2" applyFont="1" applyFill="1" applyBorder="1" applyAlignment="1">
      <alignment horizontal="center" vertical="center" wrapText="1"/>
    </xf>
    <xf numFmtId="0" fontId="5" fillId="4" borderId="39" xfId="2" applyFont="1" applyFill="1" applyBorder="1" applyAlignment="1">
      <alignment horizontal="center" vertical="center" wrapText="1"/>
    </xf>
    <xf numFmtId="0" fontId="5" fillId="4" borderId="45" xfId="2" applyFont="1" applyFill="1" applyBorder="1" applyAlignment="1">
      <alignment horizontal="center" vertical="center" wrapText="1"/>
    </xf>
    <xf numFmtId="0" fontId="8" fillId="5" borderId="23" xfId="2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5" fillId="11" borderId="26" xfId="2" applyFont="1" applyFill="1" applyBorder="1" applyAlignment="1">
      <alignment horizontal="center" vertical="center" wrapText="1"/>
    </xf>
    <xf numFmtId="0" fontId="5" fillId="11" borderId="23" xfId="2" applyFont="1" applyFill="1" applyBorder="1" applyAlignment="1">
      <alignment horizontal="center" vertical="center" wrapText="1"/>
    </xf>
    <xf numFmtId="0" fontId="5" fillId="11" borderId="28" xfId="2" applyFont="1" applyFill="1" applyBorder="1" applyAlignment="1">
      <alignment horizontal="center" vertical="center" wrapText="1"/>
    </xf>
    <xf numFmtId="1" fontId="5" fillId="11" borderId="23" xfId="2" applyNumberFormat="1" applyFont="1" applyFill="1" applyBorder="1" applyAlignment="1">
      <alignment horizontal="center" vertical="center" wrapText="1"/>
    </xf>
    <xf numFmtId="1" fontId="5" fillId="11" borderId="26" xfId="2" applyNumberFormat="1" applyFont="1" applyFill="1" applyBorder="1" applyAlignment="1">
      <alignment horizontal="center" vertical="center" wrapText="1"/>
    </xf>
    <xf numFmtId="0" fontId="5" fillId="11" borderId="24" xfId="2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1" fontId="8" fillId="8" borderId="23" xfId="2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5" fillId="11" borderId="7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5" fillId="11" borderId="7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1" fontId="8" fillId="2" borderId="26" xfId="2" applyNumberFormat="1" applyFont="1" applyFill="1" applyBorder="1" applyAlignment="1">
      <alignment horizontal="center" vertical="center" wrapText="1"/>
    </xf>
    <xf numFmtId="0" fontId="5" fillId="11" borderId="6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" fontId="8" fillId="2" borderId="21" xfId="2" applyNumberFormat="1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" fontId="9" fillId="6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21" fillId="0" borderId="8" xfId="0" applyFont="1" applyBorder="1"/>
    <xf numFmtId="0" fontId="21" fillId="0" borderId="6" xfId="0" applyFont="1" applyBorder="1"/>
    <xf numFmtId="0" fontId="21" fillId="0" borderId="14" xfId="0" applyFont="1" applyBorder="1"/>
    <xf numFmtId="0" fontId="21" fillId="0" borderId="21" xfId="0" applyFont="1" applyBorder="1"/>
    <xf numFmtId="0" fontId="21" fillId="0" borderId="27" xfId="0" applyFont="1" applyBorder="1"/>
    <xf numFmtId="0" fontId="21" fillId="0" borderId="19" xfId="0" applyFont="1" applyBorder="1"/>
    <xf numFmtId="1" fontId="5" fillId="11" borderId="43" xfId="2" applyNumberFormat="1" applyFont="1" applyFill="1" applyBorder="1" applyAlignment="1">
      <alignment horizontal="center" vertical="center" wrapText="1"/>
    </xf>
    <xf numFmtId="0" fontId="5" fillId="11" borderId="44" xfId="2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8" fillId="0" borderId="65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  <xf numFmtId="0" fontId="20" fillId="13" borderId="26" xfId="0" applyFont="1" applyFill="1" applyBorder="1" applyAlignment="1">
      <alignment horizontal="center" vertical="center"/>
    </xf>
    <xf numFmtId="1" fontId="20" fillId="13" borderId="22" xfId="2" applyNumberFormat="1" applyFont="1" applyFill="1" applyBorder="1" applyAlignment="1">
      <alignment horizontal="center" vertical="center" wrapText="1"/>
    </xf>
    <xf numFmtId="0" fontId="20" fillId="13" borderId="26" xfId="2" applyFont="1" applyFill="1" applyBorder="1" applyAlignment="1">
      <alignment horizontal="center" vertical="center" wrapText="1"/>
    </xf>
    <xf numFmtId="0" fontId="20" fillId="13" borderId="23" xfId="2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/>
    </xf>
    <xf numFmtId="1" fontId="12" fillId="14" borderId="23" xfId="2" applyNumberFormat="1" applyFont="1" applyFill="1" applyBorder="1" applyAlignment="1">
      <alignment horizontal="center" vertical="center" wrapText="1"/>
    </xf>
    <xf numFmtId="1" fontId="12" fillId="14" borderId="28" xfId="2" applyNumberFormat="1" applyFont="1" applyFill="1" applyBorder="1" applyAlignment="1">
      <alignment horizontal="center" vertical="center" wrapText="1"/>
    </xf>
    <xf numFmtId="1" fontId="12" fillId="14" borderId="26" xfId="2" applyNumberFormat="1" applyFont="1" applyFill="1" applyBorder="1" applyAlignment="1">
      <alignment horizontal="center" vertical="center" wrapText="1"/>
    </xf>
    <xf numFmtId="0" fontId="12" fillId="14" borderId="23" xfId="2" applyFont="1" applyFill="1" applyBorder="1" applyAlignment="1">
      <alignment horizontal="center" vertical="center" wrapText="1"/>
    </xf>
    <xf numFmtId="1" fontId="12" fillId="14" borderId="24" xfId="2" applyNumberFormat="1" applyFont="1" applyFill="1" applyBorder="1" applyAlignment="1">
      <alignment horizontal="center" vertical="center" wrapText="1"/>
    </xf>
    <xf numFmtId="0" fontId="12" fillId="14" borderId="26" xfId="2" applyFont="1" applyFill="1" applyBorder="1" applyAlignment="1">
      <alignment horizontal="center" vertical="center" wrapText="1"/>
    </xf>
    <xf numFmtId="0" fontId="12" fillId="14" borderId="28" xfId="2" applyFont="1" applyFill="1" applyBorder="1" applyAlignment="1">
      <alignment horizontal="center" vertical="center" wrapText="1"/>
    </xf>
    <xf numFmtId="1" fontId="9" fillId="14" borderId="15" xfId="0" applyNumberFormat="1" applyFont="1" applyFill="1" applyBorder="1" applyAlignment="1">
      <alignment horizontal="center" vertical="center"/>
    </xf>
    <xf numFmtId="0" fontId="8" fillId="16" borderId="52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0" fontId="8" fillId="16" borderId="56" xfId="0" applyFont="1" applyFill="1" applyBorder="1" applyAlignment="1">
      <alignment vertical="center" wrapText="1"/>
    </xf>
    <xf numFmtId="0" fontId="8" fillId="16" borderId="57" xfId="0" applyFont="1" applyFill="1" applyBorder="1" applyAlignment="1">
      <alignment vertical="center" wrapText="1"/>
    </xf>
    <xf numFmtId="0" fontId="8" fillId="16" borderId="60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vertical="center" wrapText="1"/>
    </xf>
    <xf numFmtId="0" fontId="8" fillId="16" borderId="48" xfId="0" applyFont="1" applyFill="1" applyBorder="1" applyAlignment="1">
      <alignment vertical="center" wrapText="1"/>
    </xf>
    <xf numFmtId="0" fontId="8" fillId="16" borderId="47" xfId="0" applyFont="1" applyFill="1" applyBorder="1" applyAlignment="1">
      <alignment vertical="center" wrapText="1"/>
    </xf>
    <xf numFmtId="0" fontId="8" fillId="16" borderId="0" xfId="0" applyFont="1" applyFill="1" applyBorder="1" applyAlignment="1">
      <alignment vertical="center" wrapText="1"/>
    </xf>
    <xf numFmtId="0" fontId="8" fillId="16" borderId="31" xfId="0" applyFont="1" applyFill="1" applyBorder="1" applyAlignment="1">
      <alignment vertical="center" wrapText="1"/>
    </xf>
    <xf numFmtId="0" fontId="8" fillId="16" borderId="51" xfId="0" applyFont="1" applyFill="1" applyBorder="1" applyAlignment="1">
      <alignment vertical="center" wrapText="1"/>
    </xf>
    <xf numFmtId="0" fontId="8" fillId="16" borderId="21" xfId="0" applyFont="1" applyFill="1" applyBorder="1" applyAlignment="1">
      <alignment vertical="center" wrapText="1"/>
    </xf>
    <xf numFmtId="0" fontId="8" fillId="16" borderId="55" xfId="0" applyFont="1" applyFill="1" applyBorder="1" applyAlignment="1">
      <alignment vertical="center" wrapText="1"/>
    </xf>
    <xf numFmtId="0" fontId="8" fillId="16" borderId="58" xfId="0" applyFont="1" applyFill="1" applyBorder="1" applyAlignment="1">
      <alignment vertical="center" wrapText="1"/>
    </xf>
    <xf numFmtId="0" fontId="8" fillId="16" borderId="53" xfId="0" applyFont="1" applyFill="1" applyBorder="1" applyAlignment="1">
      <alignment vertical="center" wrapText="1"/>
    </xf>
    <xf numFmtId="0" fontId="8" fillId="16" borderId="59" xfId="0" applyFont="1" applyFill="1" applyBorder="1" applyAlignment="1">
      <alignment vertical="center" wrapText="1"/>
    </xf>
    <xf numFmtId="0" fontId="23" fillId="16" borderId="52" xfId="0" applyFont="1" applyFill="1" applyBorder="1" applyAlignment="1">
      <alignment vertical="center" wrapText="1"/>
    </xf>
    <xf numFmtId="0" fontId="23" fillId="16" borderId="19" xfId="0" applyFont="1" applyFill="1" applyBorder="1" applyAlignment="1">
      <alignment vertical="center" wrapText="1"/>
    </xf>
    <xf numFmtId="0" fontId="23" fillId="16" borderId="34" xfId="0" applyFont="1" applyFill="1" applyBorder="1" applyAlignment="1">
      <alignment vertical="center" wrapText="1"/>
    </xf>
    <xf numFmtId="0" fontId="23" fillId="16" borderId="47" xfId="0" applyFont="1" applyFill="1" applyBorder="1" applyAlignment="1">
      <alignment vertical="center" wrapText="1"/>
    </xf>
    <xf numFmtId="0" fontId="23" fillId="16" borderId="0" xfId="0" applyFont="1" applyFill="1" applyBorder="1" applyAlignment="1">
      <alignment vertical="center" wrapText="1"/>
    </xf>
    <xf numFmtId="0" fontId="23" fillId="16" borderId="53" xfId="0" applyFont="1" applyFill="1" applyBorder="1" applyAlignment="1">
      <alignment vertical="center" wrapText="1"/>
    </xf>
    <xf numFmtId="0" fontId="23" fillId="16" borderId="56" xfId="0" applyFont="1" applyFill="1" applyBorder="1" applyAlignment="1">
      <alignment vertical="center" wrapText="1"/>
    </xf>
    <xf numFmtId="0" fontId="23" fillId="16" borderId="57" xfId="0" applyFont="1" applyFill="1" applyBorder="1" applyAlignment="1">
      <alignment vertical="center" wrapText="1"/>
    </xf>
    <xf numFmtId="0" fontId="23" fillId="16" borderId="59" xfId="0" applyFont="1" applyFill="1" applyBorder="1" applyAlignment="1">
      <alignment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34" xfId="0" applyFont="1" applyFill="1" applyBorder="1" applyAlignment="1">
      <alignment vertical="center" wrapText="1"/>
    </xf>
    <xf numFmtId="0" fontId="23" fillId="16" borderId="48" xfId="0" applyFont="1" applyFill="1" applyBorder="1" applyAlignment="1">
      <alignment vertical="center" wrapText="1"/>
    </xf>
    <xf numFmtId="0" fontId="23" fillId="16" borderId="51" xfId="0" applyFont="1" applyFill="1" applyBorder="1" applyAlignment="1">
      <alignment vertical="center" wrapText="1"/>
    </xf>
    <xf numFmtId="0" fontId="23" fillId="16" borderId="16" xfId="0" applyFont="1" applyFill="1" applyBorder="1" applyAlignment="1">
      <alignment vertical="center" wrapText="1"/>
    </xf>
    <xf numFmtId="0" fontId="8" fillId="16" borderId="38" xfId="0" applyFont="1" applyFill="1" applyBorder="1" applyAlignment="1">
      <alignment vertical="center" wrapText="1"/>
    </xf>
    <xf numFmtId="0" fontId="8" fillId="16" borderId="67" xfId="0" applyFont="1" applyFill="1" applyBorder="1" applyAlignment="1">
      <alignment vertical="center" wrapText="1"/>
    </xf>
    <xf numFmtId="0" fontId="8" fillId="16" borderId="68" xfId="0" applyFont="1" applyFill="1" applyBorder="1" applyAlignment="1">
      <alignment vertical="center" wrapText="1"/>
    </xf>
    <xf numFmtId="0" fontId="8" fillId="16" borderId="14" xfId="0" applyFont="1" applyFill="1" applyBorder="1" applyAlignment="1">
      <alignment vertical="center" wrapText="1"/>
    </xf>
    <xf numFmtId="0" fontId="8" fillId="16" borderId="54" xfId="0" applyFont="1" applyFill="1" applyBorder="1" applyAlignment="1">
      <alignment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62" xfId="0" applyFont="1" applyFill="1" applyBorder="1" applyAlignment="1">
      <alignment vertical="center" wrapText="1"/>
    </xf>
    <xf numFmtId="0" fontId="8" fillId="16" borderId="56" xfId="0" applyFont="1" applyFill="1" applyBorder="1" applyAlignment="1">
      <alignment vertical="center"/>
    </xf>
    <xf numFmtId="0" fontId="8" fillId="16" borderId="60" xfId="0" applyFont="1" applyFill="1" applyBorder="1" applyAlignment="1">
      <alignment vertical="center"/>
    </xf>
    <xf numFmtId="0" fontId="8" fillId="16" borderId="44" xfId="0" applyFont="1" applyFill="1" applyBorder="1" applyAlignment="1">
      <alignment vertical="center"/>
    </xf>
    <xf numFmtId="0" fontId="8" fillId="16" borderId="16" xfId="0" applyFont="1" applyFill="1" applyBorder="1" applyAlignment="1">
      <alignment vertical="center"/>
    </xf>
    <xf numFmtId="0" fontId="8" fillId="16" borderId="48" xfId="0" applyFont="1" applyFill="1" applyBorder="1" applyAlignment="1">
      <alignment vertical="center"/>
    </xf>
    <xf numFmtId="0" fontId="8" fillId="16" borderId="51" xfId="0" applyFont="1" applyFill="1" applyBorder="1" applyAlignment="1">
      <alignment vertical="center"/>
    </xf>
    <xf numFmtId="0" fontId="8" fillId="16" borderId="47" xfId="0" applyFont="1" applyFill="1" applyBorder="1" applyAlignment="1">
      <alignment vertical="center"/>
    </xf>
    <xf numFmtId="0" fontId="8" fillId="16" borderId="0" xfId="0" applyFont="1" applyFill="1" applyBorder="1" applyAlignment="1">
      <alignment vertical="center"/>
    </xf>
    <xf numFmtId="0" fontId="8" fillId="16" borderId="53" xfId="0" applyFont="1" applyFill="1" applyBorder="1" applyAlignment="1">
      <alignment vertical="center"/>
    </xf>
    <xf numFmtId="0" fontId="8" fillId="16" borderId="31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vertical="center"/>
    </xf>
    <xf numFmtId="0" fontId="8" fillId="16" borderId="56" xfId="0" applyFont="1" applyFill="1" applyBorder="1" applyAlignment="1">
      <alignment horizontal="center" vertical="center"/>
    </xf>
    <xf numFmtId="0" fontId="8" fillId="16" borderId="60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8" fillId="16" borderId="62" xfId="0" applyFont="1" applyFill="1" applyBorder="1" applyAlignment="1">
      <alignment horizontal="center" vertical="center" wrapText="1"/>
    </xf>
    <xf numFmtId="0" fontId="8" fillId="16" borderId="59" xfId="0" applyFont="1" applyFill="1" applyBorder="1" applyAlignment="1">
      <alignment vertical="center"/>
    </xf>
    <xf numFmtId="0" fontId="8" fillId="16" borderId="13" xfId="0" applyFont="1" applyFill="1" applyBorder="1" applyAlignment="1">
      <alignment horizontal="center" vertical="center" wrapText="1"/>
    </xf>
    <xf numFmtId="0" fontId="8" fillId="16" borderId="6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1" fontId="9" fillId="11" borderId="15" xfId="0" applyNumberFormat="1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center" vertical="center"/>
    </xf>
    <xf numFmtId="1" fontId="9" fillId="4" borderId="35" xfId="0" applyNumberFormat="1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1" fontId="9" fillId="6" borderId="3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0" fillId="0" borderId="48" xfId="0" applyBorder="1"/>
    <xf numFmtId="0" fontId="0" fillId="0" borderId="73" xfId="0" applyBorder="1"/>
    <xf numFmtId="0" fontId="0" fillId="0" borderId="75" xfId="0" applyBorder="1"/>
    <xf numFmtId="0" fontId="0" fillId="0" borderId="57" xfId="0" applyBorder="1"/>
    <xf numFmtId="0" fontId="0" fillId="0" borderId="58" xfId="0" applyBorder="1"/>
    <xf numFmtId="0" fontId="5" fillId="2" borderId="7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12" borderId="36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/>
    </xf>
    <xf numFmtId="0" fontId="9" fillId="11" borderId="5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1" fontId="9" fillId="15" borderId="36" xfId="0" applyNumberFormat="1" applyFont="1" applyFill="1" applyBorder="1" applyAlignment="1">
      <alignment horizontal="center" vertical="center"/>
    </xf>
    <xf numFmtId="0" fontId="9" fillId="15" borderId="5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1" fontId="5" fillId="13" borderId="15" xfId="0" applyNumberFormat="1" applyFont="1" applyFill="1" applyBorder="1" applyAlignment="1">
      <alignment horizontal="center" vertical="center" wrapText="1"/>
    </xf>
    <xf numFmtId="1" fontId="5" fillId="13" borderId="35" xfId="0" applyNumberFormat="1" applyFont="1" applyFill="1" applyBorder="1" applyAlignment="1">
      <alignment horizontal="center" vertical="center" wrapText="1"/>
    </xf>
    <xf numFmtId="1" fontId="12" fillId="13" borderId="15" xfId="0" applyNumberFormat="1" applyFont="1" applyFill="1" applyBorder="1" applyAlignment="1">
      <alignment horizontal="center" vertical="center" wrapText="1"/>
    </xf>
    <xf numFmtId="1" fontId="12" fillId="13" borderId="35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11" borderId="51" xfId="0" applyFont="1" applyFill="1" applyBorder="1" applyAlignment="1">
      <alignment horizontal="center" vertical="center"/>
    </xf>
    <xf numFmtId="0" fontId="9" fillId="11" borderId="55" xfId="0" applyFont="1" applyFill="1" applyBorder="1" applyAlignment="1">
      <alignment horizontal="center" vertical="center"/>
    </xf>
    <xf numFmtId="0" fontId="9" fillId="11" borderId="59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1" fontId="9" fillId="15" borderId="50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51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53" xfId="0" applyFont="1" applyFill="1" applyBorder="1" applyAlignment="1">
      <alignment horizontal="center" vertical="center" wrapText="1"/>
    </xf>
    <xf numFmtId="0" fontId="8" fillId="16" borderId="56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horizontal="center" vertical="center" wrapText="1"/>
    </xf>
    <xf numFmtId="0" fontId="8" fillId="16" borderId="59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9966FF"/>
      <color rgb="FFCCCC00"/>
      <color rgb="FFCCFFCC"/>
      <color rgb="FFCCFF99"/>
      <color rgb="FF99FF99"/>
      <color rgb="FF66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view="pageBreakPreview" topLeftCell="A22" zoomScale="110" zoomScaleNormal="100" zoomScaleSheetLayoutView="110" workbookViewId="0">
      <selection activeCell="B27" sqref="B27"/>
    </sheetView>
  </sheetViews>
  <sheetFormatPr defaultColWidth="9.1328125" defaultRowHeight="13.15"/>
  <cols>
    <col min="1" max="1" width="4.265625" style="23" customWidth="1"/>
    <col min="2" max="2" width="63" style="56" customWidth="1"/>
    <col min="3" max="3" width="16.59765625" style="12" customWidth="1"/>
    <col min="4" max="4" width="9" style="12" customWidth="1"/>
    <col min="5" max="5" width="7.265625" style="12" customWidth="1"/>
    <col min="6" max="6" width="6.73046875" style="12" customWidth="1"/>
    <col min="7" max="8" width="5.59765625" style="12" customWidth="1"/>
    <col min="9" max="9" width="7" style="54" customWidth="1"/>
    <col min="10" max="11" width="5.59765625" style="12" customWidth="1"/>
    <col min="12" max="12" width="7.265625" style="54" customWidth="1"/>
    <col min="13" max="14" width="5.59765625" style="12" customWidth="1"/>
    <col min="15" max="15" width="7" style="55" customWidth="1"/>
    <col min="16" max="17" width="5.59765625" style="12" customWidth="1"/>
    <col min="18" max="18" width="7" style="55" customWidth="1"/>
    <col min="19" max="19" width="6.86328125" style="12" customWidth="1"/>
    <col min="20" max="20" width="6.265625" style="12" customWidth="1"/>
    <col min="21" max="21" width="7.265625" style="12" customWidth="1"/>
    <col min="22" max="22" width="7" style="12" customWidth="1"/>
    <col min="23" max="23" width="6.3984375" style="12" customWidth="1"/>
    <col min="24" max="24" width="7.3984375" style="12" customWidth="1"/>
    <col min="25" max="16384" width="9.1328125" style="12"/>
  </cols>
  <sheetData>
    <row r="1" spans="1:28" ht="113.45" customHeight="1" thickBot="1">
      <c r="A1" s="342" t="s">
        <v>75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4"/>
    </row>
    <row r="2" spans="1:28" s="23" customFormat="1" ht="15.75" thickBot="1">
      <c r="A2" s="345" t="s">
        <v>0</v>
      </c>
      <c r="B2" s="345" t="s">
        <v>3</v>
      </c>
      <c r="C2" s="345" t="s">
        <v>11</v>
      </c>
      <c r="D2" s="345" t="s">
        <v>12</v>
      </c>
      <c r="E2" s="345" t="s">
        <v>1</v>
      </c>
      <c r="F2" s="345" t="s">
        <v>14</v>
      </c>
      <c r="G2" s="347" t="s">
        <v>4</v>
      </c>
      <c r="H2" s="348"/>
      <c r="I2" s="349"/>
      <c r="J2" s="347" t="s">
        <v>5</v>
      </c>
      <c r="K2" s="348"/>
      <c r="L2" s="349"/>
      <c r="M2" s="347" t="s">
        <v>6</v>
      </c>
      <c r="N2" s="348"/>
      <c r="O2" s="349"/>
      <c r="P2" s="347" t="s">
        <v>7</v>
      </c>
      <c r="Q2" s="348"/>
      <c r="R2" s="349"/>
      <c r="S2" s="347" t="s">
        <v>18</v>
      </c>
      <c r="T2" s="348"/>
      <c r="U2" s="349"/>
      <c r="V2" s="347" t="s">
        <v>19</v>
      </c>
      <c r="W2" s="348"/>
      <c r="X2" s="349"/>
    </row>
    <row r="3" spans="1:28" ht="76.900000000000006" customHeight="1" thickBot="1">
      <c r="A3" s="346"/>
      <c r="B3" s="346"/>
      <c r="C3" s="346"/>
      <c r="D3" s="346"/>
      <c r="E3" s="346"/>
      <c r="F3" s="346"/>
      <c r="G3" s="1" t="s">
        <v>9</v>
      </c>
      <c r="H3" s="1" t="s">
        <v>10</v>
      </c>
      <c r="I3" s="2" t="s">
        <v>1</v>
      </c>
      <c r="J3" s="1" t="s">
        <v>9</v>
      </c>
      <c r="K3" s="1" t="s">
        <v>10</v>
      </c>
      <c r="L3" s="2" t="s">
        <v>1</v>
      </c>
      <c r="M3" s="1" t="s">
        <v>9</v>
      </c>
      <c r="N3" s="1" t="s">
        <v>10</v>
      </c>
      <c r="O3" s="2" t="s">
        <v>1</v>
      </c>
      <c r="P3" s="1" t="s">
        <v>9</v>
      </c>
      <c r="Q3" s="1" t="s">
        <v>10</v>
      </c>
      <c r="R3" s="2" t="s">
        <v>1</v>
      </c>
      <c r="S3" s="1" t="s">
        <v>9</v>
      </c>
      <c r="T3" s="1" t="s">
        <v>10</v>
      </c>
      <c r="U3" s="2" t="s">
        <v>1</v>
      </c>
      <c r="V3" s="1" t="s">
        <v>9</v>
      </c>
      <c r="W3" s="1" t="s">
        <v>10</v>
      </c>
      <c r="X3" s="2" t="s">
        <v>1</v>
      </c>
    </row>
    <row r="4" spans="1:28" s="53" customFormat="1" ht="13.5" thickBot="1">
      <c r="A4" s="26" t="s">
        <v>2</v>
      </c>
      <c r="B4" s="33" t="s">
        <v>13</v>
      </c>
      <c r="C4" s="5">
        <f>SUM(C5:C8)</f>
        <v>210</v>
      </c>
      <c r="D4" s="6">
        <f>SUM(D5:D8)</f>
        <v>90</v>
      </c>
      <c r="E4" s="5">
        <f>SUM(E5:E8)</f>
        <v>11</v>
      </c>
      <c r="F4" s="7"/>
      <c r="G4" s="8">
        <f t="shared" ref="G4:X4" si="0">SUM(G5:G8)</f>
        <v>45</v>
      </c>
      <c r="H4" s="8">
        <f t="shared" si="0"/>
        <v>60</v>
      </c>
      <c r="I4" s="7">
        <f t="shared" si="0"/>
        <v>6</v>
      </c>
      <c r="J4" s="8">
        <f t="shared" si="0"/>
        <v>0</v>
      </c>
      <c r="K4" s="8">
        <f t="shared" si="0"/>
        <v>30</v>
      </c>
      <c r="L4" s="7">
        <f t="shared" si="0"/>
        <v>1</v>
      </c>
      <c r="M4" s="8">
        <f t="shared" si="0"/>
        <v>0</v>
      </c>
      <c r="N4" s="8">
        <f t="shared" si="0"/>
        <v>30</v>
      </c>
      <c r="O4" s="7">
        <f t="shared" si="0"/>
        <v>1</v>
      </c>
      <c r="P4" s="8">
        <f t="shared" si="0"/>
        <v>0</v>
      </c>
      <c r="Q4" s="8">
        <f t="shared" si="0"/>
        <v>45</v>
      </c>
      <c r="R4" s="9">
        <f t="shared" si="0"/>
        <v>3</v>
      </c>
      <c r="S4" s="8">
        <f t="shared" si="0"/>
        <v>0</v>
      </c>
      <c r="T4" s="8">
        <f t="shared" si="0"/>
        <v>0</v>
      </c>
      <c r="U4" s="7">
        <f t="shared" si="0"/>
        <v>0</v>
      </c>
      <c r="V4" s="8">
        <f t="shared" si="0"/>
        <v>0</v>
      </c>
      <c r="W4" s="8">
        <f t="shared" si="0"/>
        <v>0</v>
      </c>
      <c r="X4" s="9">
        <f t="shared" si="0"/>
        <v>0</v>
      </c>
    </row>
    <row r="5" spans="1:28">
      <c r="A5" s="39">
        <v>1</v>
      </c>
      <c r="B5" s="41" t="s">
        <v>31</v>
      </c>
      <c r="C5" s="32">
        <v>45</v>
      </c>
      <c r="D5" s="73">
        <v>30</v>
      </c>
      <c r="E5" s="176">
        <v>3</v>
      </c>
      <c r="F5" s="80" t="s">
        <v>17</v>
      </c>
      <c r="G5" s="182">
        <v>30</v>
      </c>
      <c r="H5" s="193">
        <v>15</v>
      </c>
      <c r="I5" s="184">
        <v>3</v>
      </c>
      <c r="J5" s="251"/>
      <c r="K5" s="251"/>
      <c r="L5" s="251"/>
      <c r="M5" s="250"/>
      <c r="N5" s="251"/>
      <c r="O5" s="255"/>
      <c r="P5" s="251"/>
      <c r="Q5" s="251"/>
      <c r="R5" s="251"/>
      <c r="S5" s="285"/>
      <c r="T5" s="286"/>
      <c r="U5" s="287"/>
      <c r="V5" s="286"/>
      <c r="W5" s="286"/>
      <c r="X5" s="287"/>
    </row>
    <row r="6" spans="1:28">
      <c r="A6" s="75">
        <v>2</v>
      </c>
      <c r="B6" s="41" t="s">
        <v>32</v>
      </c>
      <c r="C6" s="32">
        <v>30</v>
      </c>
      <c r="D6" s="73">
        <v>20</v>
      </c>
      <c r="E6" s="175">
        <v>2</v>
      </c>
      <c r="F6" s="80" t="s">
        <v>17</v>
      </c>
      <c r="G6" s="10">
        <v>15</v>
      </c>
      <c r="H6" s="24">
        <v>15</v>
      </c>
      <c r="I6" s="165">
        <v>2</v>
      </c>
      <c r="J6" s="253"/>
      <c r="K6" s="253"/>
      <c r="L6" s="253"/>
      <c r="M6" s="252"/>
      <c r="N6" s="253"/>
      <c r="O6" s="259"/>
      <c r="P6" s="253"/>
      <c r="Q6" s="253"/>
      <c r="R6" s="253"/>
      <c r="S6" s="288"/>
      <c r="T6" s="289"/>
      <c r="U6" s="290"/>
      <c r="V6" s="289"/>
      <c r="W6" s="289"/>
      <c r="X6" s="290"/>
    </row>
    <row r="7" spans="1:28">
      <c r="A7" s="76">
        <v>3</v>
      </c>
      <c r="B7" s="40" t="s">
        <v>88</v>
      </c>
      <c r="C7" s="32">
        <v>120</v>
      </c>
      <c r="D7" s="77">
        <v>30</v>
      </c>
      <c r="E7" s="175">
        <v>5</v>
      </c>
      <c r="F7" s="192" t="s">
        <v>34</v>
      </c>
      <c r="G7" s="281"/>
      <c r="H7" s="11">
        <v>30</v>
      </c>
      <c r="I7" s="165">
        <v>1</v>
      </c>
      <c r="J7" s="291"/>
      <c r="K7" s="11">
        <v>30</v>
      </c>
      <c r="L7" s="167">
        <v>1</v>
      </c>
      <c r="M7" s="296"/>
      <c r="N7" s="11">
        <v>30</v>
      </c>
      <c r="O7" s="165">
        <v>1</v>
      </c>
      <c r="P7" s="254"/>
      <c r="Q7" s="11">
        <v>30</v>
      </c>
      <c r="R7" s="167">
        <v>2</v>
      </c>
      <c r="S7" s="288"/>
      <c r="T7" s="289"/>
      <c r="U7" s="290"/>
      <c r="V7" s="289"/>
      <c r="W7" s="289"/>
      <c r="X7" s="290"/>
    </row>
    <row r="8" spans="1:28" ht="13.5" thickBot="1">
      <c r="A8" s="79">
        <v>4</v>
      </c>
      <c r="B8" s="43" t="s">
        <v>45</v>
      </c>
      <c r="C8" s="52">
        <v>15</v>
      </c>
      <c r="D8" s="73">
        <v>10</v>
      </c>
      <c r="E8" s="174">
        <v>1</v>
      </c>
      <c r="F8" s="80" t="s">
        <v>17</v>
      </c>
      <c r="G8" s="282"/>
      <c r="H8" s="283"/>
      <c r="I8" s="284"/>
      <c r="J8" s="292"/>
      <c r="K8" s="283"/>
      <c r="L8" s="283"/>
      <c r="M8" s="293"/>
      <c r="N8" s="294"/>
      <c r="O8" s="295"/>
      <c r="P8" s="258"/>
      <c r="Q8" s="11">
        <v>15</v>
      </c>
      <c r="R8" s="167">
        <v>1</v>
      </c>
      <c r="S8" s="282"/>
      <c r="T8" s="292"/>
      <c r="U8" s="297"/>
      <c r="V8" s="292"/>
      <c r="W8" s="292"/>
      <c r="X8" s="297"/>
    </row>
    <row r="9" spans="1:28" ht="13.5" thickBot="1">
      <c r="A9" s="3" t="s">
        <v>15</v>
      </c>
      <c r="B9" s="4" t="s">
        <v>8</v>
      </c>
      <c r="C9" s="17">
        <f>SUM(C10:C26)</f>
        <v>1485</v>
      </c>
      <c r="D9" s="18">
        <f>SUM(D10:D26)</f>
        <v>1240</v>
      </c>
      <c r="E9" s="19">
        <f>SUM(E10:E26)</f>
        <v>109</v>
      </c>
      <c r="F9" s="20"/>
      <c r="G9" s="20">
        <f t="shared" ref="G9:X9" si="1">SUM(G10:G26)</f>
        <v>210</v>
      </c>
      <c r="H9" s="20">
        <f t="shared" si="1"/>
        <v>150</v>
      </c>
      <c r="I9" s="19">
        <f t="shared" si="1"/>
        <v>24</v>
      </c>
      <c r="J9" s="20">
        <f t="shared" si="1"/>
        <v>195</v>
      </c>
      <c r="K9" s="20">
        <f t="shared" si="1"/>
        <v>150</v>
      </c>
      <c r="L9" s="19">
        <f t="shared" si="1"/>
        <v>29</v>
      </c>
      <c r="M9" s="20">
        <f t="shared" si="1"/>
        <v>165</v>
      </c>
      <c r="N9" s="20">
        <f t="shared" si="1"/>
        <v>150</v>
      </c>
      <c r="O9" s="19">
        <f t="shared" si="1"/>
        <v>21</v>
      </c>
      <c r="P9" s="20">
        <f t="shared" si="1"/>
        <v>150</v>
      </c>
      <c r="Q9" s="20">
        <f t="shared" si="1"/>
        <v>150</v>
      </c>
      <c r="R9" s="21">
        <f t="shared" si="1"/>
        <v>24</v>
      </c>
      <c r="S9" s="20">
        <f t="shared" si="1"/>
        <v>90</v>
      </c>
      <c r="T9" s="20">
        <f t="shared" si="1"/>
        <v>75</v>
      </c>
      <c r="U9" s="19">
        <f t="shared" si="1"/>
        <v>11</v>
      </c>
      <c r="V9" s="20">
        <f t="shared" si="1"/>
        <v>0</v>
      </c>
      <c r="W9" s="20">
        <f t="shared" si="1"/>
        <v>0</v>
      </c>
      <c r="X9" s="21">
        <f t="shared" si="1"/>
        <v>0</v>
      </c>
    </row>
    <row r="10" spans="1:28">
      <c r="A10" s="37">
        <v>5</v>
      </c>
      <c r="B10" s="43" t="s">
        <v>53</v>
      </c>
      <c r="C10" s="50">
        <v>45</v>
      </c>
      <c r="D10" s="73">
        <v>30</v>
      </c>
      <c r="E10" s="173">
        <v>3</v>
      </c>
      <c r="F10" s="188" t="s">
        <v>17</v>
      </c>
      <c r="G10" s="187">
        <v>30</v>
      </c>
      <c r="H10" s="183">
        <v>15</v>
      </c>
      <c r="I10" s="189">
        <v>3</v>
      </c>
      <c r="J10" s="250"/>
      <c r="K10" s="251"/>
      <c r="L10" s="255"/>
      <c r="M10" s="250"/>
      <c r="N10" s="251"/>
      <c r="O10" s="255"/>
      <c r="P10" s="253"/>
      <c r="Q10" s="253"/>
      <c r="R10" s="259"/>
      <c r="S10" s="252"/>
      <c r="T10" s="253"/>
      <c r="U10" s="259"/>
      <c r="V10" s="252"/>
      <c r="W10" s="253"/>
      <c r="X10" s="259"/>
    </row>
    <row r="11" spans="1:28">
      <c r="A11" s="34">
        <v>6</v>
      </c>
      <c r="B11" s="132" t="s">
        <v>95</v>
      </c>
      <c r="C11" s="137">
        <v>120</v>
      </c>
      <c r="D11" s="138">
        <v>105</v>
      </c>
      <c r="E11" s="173">
        <v>9</v>
      </c>
      <c r="F11" s="179" t="s">
        <v>34</v>
      </c>
      <c r="G11" s="16">
        <v>30</v>
      </c>
      <c r="H11" s="22">
        <v>30</v>
      </c>
      <c r="I11" s="168">
        <v>4</v>
      </c>
      <c r="J11" s="14">
        <v>30</v>
      </c>
      <c r="K11" s="15">
        <v>30</v>
      </c>
      <c r="L11" s="165">
        <v>5</v>
      </c>
      <c r="M11" s="252"/>
      <c r="N11" s="253"/>
      <c r="O11" s="259"/>
      <c r="P11" s="253"/>
      <c r="Q11" s="253"/>
      <c r="R11" s="259"/>
      <c r="S11" s="252"/>
      <c r="T11" s="253"/>
      <c r="U11" s="259"/>
      <c r="V11" s="252"/>
      <c r="W11" s="253"/>
      <c r="X11" s="259"/>
    </row>
    <row r="12" spans="1:28">
      <c r="A12" s="36">
        <v>7</v>
      </c>
      <c r="B12" s="132" t="s">
        <v>50</v>
      </c>
      <c r="C12" s="137">
        <v>120</v>
      </c>
      <c r="D12" s="138">
        <v>105</v>
      </c>
      <c r="E12" s="175">
        <v>9</v>
      </c>
      <c r="F12" s="179" t="s">
        <v>34</v>
      </c>
      <c r="G12" s="134">
        <v>30</v>
      </c>
      <c r="H12" s="135">
        <v>30</v>
      </c>
      <c r="I12" s="180">
        <v>4</v>
      </c>
      <c r="J12" s="140">
        <v>30</v>
      </c>
      <c r="K12" s="135">
        <v>30</v>
      </c>
      <c r="L12" s="165">
        <v>5</v>
      </c>
      <c r="M12" s="252"/>
      <c r="N12" s="253"/>
      <c r="O12" s="259"/>
      <c r="P12" s="253"/>
      <c r="Q12" s="253"/>
      <c r="R12" s="259"/>
      <c r="S12" s="252"/>
      <c r="T12" s="253"/>
      <c r="U12" s="259"/>
      <c r="V12" s="252"/>
      <c r="W12" s="253"/>
      <c r="X12" s="259"/>
    </row>
    <row r="13" spans="1:28" ht="26.25">
      <c r="A13" s="35">
        <v>8</v>
      </c>
      <c r="B13" s="145" t="s">
        <v>51</v>
      </c>
      <c r="C13" s="137">
        <v>120</v>
      </c>
      <c r="D13" s="138">
        <v>105</v>
      </c>
      <c r="E13" s="175">
        <v>9</v>
      </c>
      <c r="F13" s="179" t="s">
        <v>34</v>
      </c>
      <c r="G13" s="134">
        <v>30</v>
      </c>
      <c r="H13" s="135">
        <v>30</v>
      </c>
      <c r="I13" s="180">
        <v>4</v>
      </c>
      <c r="J13" s="140">
        <v>30</v>
      </c>
      <c r="K13" s="135">
        <v>30</v>
      </c>
      <c r="L13" s="165">
        <v>5</v>
      </c>
      <c r="M13" s="252"/>
      <c r="N13" s="253"/>
      <c r="O13" s="259"/>
      <c r="P13" s="253"/>
      <c r="Q13" s="253"/>
      <c r="R13" s="259"/>
      <c r="S13" s="252"/>
      <c r="T13" s="253"/>
      <c r="U13" s="259"/>
      <c r="V13" s="252"/>
      <c r="W13" s="253"/>
      <c r="X13" s="259"/>
    </row>
    <row r="14" spans="1:28" ht="14.45" customHeight="1">
      <c r="A14" s="36">
        <v>9</v>
      </c>
      <c r="B14" s="41" t="s">
        <v>48</v>
      </c>
      <c r="C14" s="32">
        <v>90</v>
      </c>
      <c r="D14" s="73">
        <v>85</v>
      </c>
      <c r="E14" s="175">
        <v>7</v>
      </c>
      <c r="F14" s="150" t="s">
        <v>34</v>
      </c>
      <c r="G14" s="16">
        <v>30</v>
      </c>
      <c r="H14" s="15">
        <v>15</v>
      </c>
      <c r="I14" s="180">
        <v>3</v>
      </c>
      <c r="J14" s="10">
        <v>30</v>
      </c>
      <c r="K14" s="11">
        <v>15</v>
      </c>
      <c r="L14" s="165">
        <v>4</v>
      </c>
      <c r="M14" s="252"/>
      <c r="N14" s="253"/>
      <c r="O14" s="259"/>
      <c r="P14" s="253"/>
      <c r="Q14" s="253"/>
      <c r="R14" s="259"/>
      <c r="S14" s="252"/>
      <c r="T14" s="253"/>
      <c r="U14" s="259"/>
      <c r="V14" s="252"/>
      <c r="W14" s="253"/>
      <c r="X14" s="259"/>
      <c r="AA14" s="12">
        <f>SUM(G4,J4,M4,P4,S4,V4,V9,S9,P9,M9,J9,G9,M27,P27,S27,V27,G27,J27)</f>
        <v>1215</v>
      </c>
      <c r="AB14" s="12" t="s">
        <v>89</v>
      </c>
    </row>
    <row r="15" spans="1:28">
      <c r="A15" s="35">
        <v>10</v>
      </c>
      <c r="B15" s="181" t="s">
        <v>47</v>
      </c>
      <c r="C15" s="32">
        <v>90</v>
      </c>
      <c r="D15" s="81">
        <v>85</v>
      </c>
      <c r="E15" s="175">
        <v>7</v>
      </c>
      <c r="F15" s="150" t="s">
        <v>34</v>
      </c>
      <c r="G15" s="16">
        <v>30</v>
      </c>
      <c r="H15" s="15">
        <v>15</v>
      </c>
      <c r="I15" s="180">
        <v>3</v>
      </c>
      <c r="J15" s="14">
        <v>30</v>
      </c>
      <c r="K15" s="15">
        <v>15</v>
      </c>
      <c r="L15" s="166">
        <v>4</v>
      </c>
      <c r="M15" s="252"/>
      <c r="N15" s="253"/>
      <c r="O15" s="259"/>
      <c r="P15" s="253"/>
      <c r="Q15" s="253"/>
      <c r="R15" s="259"/>
      <c r="S15" s="252"/>
      <c r="T15" s="253"/>
      <c r="U15" s="259"/>
      <c r="V15" s="252"/>
      <c r="W15" s="253"/>
      <c r="X15" s="259"/>
      <c r="AA15" s="12">
        <f>SUM(G4,J4,M4,P4,S4,V4,V9,S9,P9,M9,J9,G9,M42,P42,S42,V42)</f>
        <v>1215</v>
      </c>
      <c r="AB15" s="12" t="s">
        <v>90</v>
      </c>
    </row>
    <row r="16" spans="1:28" ht="14.45" customHeight="1">
      <c r="A16" s="35">
        <v>11</v>
      </c>
      <c r="B16" s="92" t="s">
        <v>49</v>
      </c>
      <c r="C16" s="32">
        <v>75</v>
      </c>
      <c r="D16" s="73">
        <v>75</v>
      </c>
      <c r="E16" s="175">
        <v>6</v>
      </c>
      <c r="F16" s="179" t="s">
        <v>34</v>
      </c>
      <c r="G16" s="13">
        <v>30</v>
      </c>
      <c r="H16" s="11">
        <v>15</v>
      </c>
      <c r="I16" s="167">
        <v>3</v>
      </c>
      <c r="J16" s="140">
        <v>15</v>
      </c>
      <c r="K16" s="135">
        <v>15</v>
      </c>
      <c r="L16" s="166">
        <v>3</v>
      </c>
      <c r="M16" s="252"/>
      <c r="N16" s="253"/>
      <c r="O16" s="259"/>
      <c r="P16" s="253"/>
      <c r="Q16" s="253"/>
      <c r="R16" s="259"/>
      <c r="S16" s="252"/>
      <c r="T16" s="253"/>
      <c r="U16" s="259"/>
      <c r="V16" s="252"/>
      <c r="W16" s="253"/>
      <c r="X16" s="259"/>
      <c r="AA16" s="12">
        <f>SUM(G4,J4,M4,P4,S4,V4,V9,S9,P9,M9,J9,G9,M58,P58,S58,V58)</f>
        <v>1215</v>
      </c>
      <c r="AB16" s="12" t="s">
        <v>91</v>
      </c>
    </row>
    <row r="17" spans="1:28">
      <c r="A17" s="38">
        <v>12</v>
      </c>
      <c r="B17" s="43" t="s">
        <v>54</v>
      </c>
      <c r="C17" s="50">
        <v>45</v>
      </c>
      <c r="D17" s="73">
        <v>30</v>
      </c>
      <c r="E17" s="173">
        <v>3</v>
      </c>
      <c r="F17" s="150" t="s">
        <v>17</v>
      </c>
      <c r="G17" s="270"/>
      <c r="H17" s="270"/>
      <c r="I17" s="270"/>
      <c r="J17" s="10">
        <v>30</v>
      </c>
      <c r="K17" s="11">
        <v>15</v>
      </c>
      <c r="L17" s="165">
        <v>3</v>
      </c>
      <c r="M17" s="252"/>
      <c r="N17" s="253"/>
      <c r="O17" s="259"/>
      <c r="P17" s="253"/>
      <c r="Q17" s="253"/>
      <c r="R17" s="259"/>
      <c r="S17" s="252"/>
      <c r="T17" s="253"/>
      <c r="U17" s="259"/>
      <c r="V17" s="252"/>
      <c r="W17" s="253"/>
      <c r="X17" s="259"/>
    </row>
    <row r="18" spans="1:28" ht="26.25">
      <c r="A18" s="35">
        <v>13</v>
      </c>
      <c r="B18" s="43" t="s">
        <v>57</v>
      </c>
      <c r="C18" s="137">
        <v>120</v>
      </c>
      <c r="D18" s="138">
        <v>105</v>
      </c>
      <c r="E18" s="175">
        <v>9</v>
      </c>
      <c r="F18" s="179" t="s">
        <v>34</v>
      </c>
      <c r="G18" s="253"/>
      <c r="H18" s="253"/>
      <c r="I18" s="253"/>
      <c r="J18" s="244"/>
      <c r="K18" s="270"/>
      <c r="L18" s="271"/>
      <c r="M18" s="140">
        <v>30</v>
      </c>
      <c r="N18" s="135">
        <v>30</v>
      </c>
      <c r="O18" s="165">
        <v>4</v>
      </c>
      <c r="P18" s="134">
        <v>30</v>
      </c>
      <c r="Q18" s="135">
        <v>30</v>
      </c>
      <c r="R18" s="167">
        <v>5</v>
      </c>
      <c r="S18" s="252"/>
      <c r="T18" s="253"/>
      <c r="U18" s="259"/>
      <c r="V18" s="252"/>
      <c r="W18" s="253"/>
      <c r="X18" s="259"/>
      <c r="AA18" s="12">
        <f>SUM(H4,K4,N4,Q4,T4,W4,H9,K9,N9,Q9,T9,W9,W27,T27,Q27,N27,K27,H27)</f>
        <v>1230</v>
      </c>
      <c r="AB18" s="12" t="s">
        <v>89</v>
      </c>
    </row>
    <row r="19" spans="1:28" ht="15.6" customHeight="1">
      <c r="A19" s="37">
        <v>14</v>
      </c>
      <c r="B19" s="42" t="s">
        <v>102</v>
      </c>
      <c r="C19" s="51">
        <v>120</v>
      </c>
      <c r="D19" s="77">
        <v>105</v>
      </c>
      <c r="E19" s="177">
        <v>9</v>
      </c>
      <c r="F19" s="150" t="s">
        <v>34</v>
      </c>
      <c r="G19" s="253"/>
      <c r="H19" s="253"/>
      <c r="I19" s="253"/>
      <c r="J19" s="252"/>
      <c r="K19" s="253"/>
      <c r="L19" s="259"/>
      <c r="M19" s="14">
        <v>30</v>
      </c>
      <c r="N19" s="22">
        <v>30</v>
      </c>
      <c r="O19" s="165">
        <v>4</v>
      </c>
      <c r="P19" s="16">
        <v>30</v>
      </c>
      <c r="Q19" s="15">
        <v>30</v>
      </c>
      <c r="R19" s="165">
        <v>5</v>
      </c>
      <c r="S19" s="252"/>
      <c r="T19" s="253"/>
      <c r="U19" s="259"/>
      <c r="V19" s="252"/>
      <c r="W19" s="253"/>
      <c r="X19" s="259"/>
      <c r="AA19" s="12">
        <f>SUM(H4,K4,N4,Q4,T4,W4,W9,T9,Q9,N9,K9,H9,N42,Q42,T42,W42)</f>
        <v>1230</v>
      </c>
      <c r="AB19" s="12" t="s">
        <v>90</v>
      </c>
    </row>
    <row r="20" spans="1:28">
      <c r="A20" s="38">
        <v>15</v>
      </c>
      <c r="B20" s="44" t="s">
        <v>100</v>
      </c>
      <c r="C20" s="51">
        <v>120</v>
      </c>
      <c r="D20" s="77">
        <v>105</v>
      </c>
      <c r="E20" s="177">
        <v>9</v>
      </c>
      <c r="F20" s="150" t="s">
        <v>34</v>
      </c>
      <c r="G20" s="253"/>
      <c r="H20" s="253"/>
      <c r="I20" s="253"/>
      <c r="J20" s="252"/>
      <c r="K20" s="253"/>
      <c r="L20" s="259"/>
      <c r="M20" s="14">
        <v>30</v>
      </c>
      <c r="N20" s="22">
        <v>30</v>
      </c>
      <c r="O20" s="169">
        <v>4</v>
      </c>
      <c r="P20" s="16">
        <v>30</v>
      </c>
      <c r="Q20" s="15">
        <v>30</v>
      </c>
      <c r="R20" s="165">
        <v>5</v>
      </c>
      <c r="S20" s="252"/>
      <c r="T20" s="253"/>
      <c r="U20" s="259"/>
      <c r="V20" s="252"/>
      <c r="W20" s="253"/>
      <c r="X20" s="259"/>
      <c r="AA20" s="12">
        <f>SUM(H4,K4,N4,Q4,T4,W4,W9,T9,Q9,N9,K8,K9,H9,H27,N58,Q58,T58,W58)</f>
        <v>1230</v>
      </c>
    </row>
    <row r="21" spans="1:28">
      <c r="A21" s="38">
        <v>16</v>
      </c>
      <c r="B21" s="43" t="s">
        <v>52</v>
      </c>
      <c r="C21" s="50">
        <v>90</v>
      </c>
      <c r="D21" s="81">
        <v>85</v>
      </c>
      <c r="E21" s="173">
        <v>7</v>
      </c>
      <c r="F21" s="150" t="s">
        <v>34</v>
      </c>
      <c r="G21" s="253"/>
      <c r="H21" s="253"/>
      <c r="I21" s="253"/>
      <c r="J21" s="252"/>
      <c r="K21" s="253"/>
      <c r="L21" s="259"/>
      <c r="M21" s="14">
        <v>30</v>
      </c>
      <c r="N21" s="15">
        <v>15</v>
      </c>
      <c r="O21" s="169">
        <v>3</v>
      </c>
      <c r="P21" s="13">
        <v>30</v>
      </c>
      <c r="Q21" s="11">
        <v>15</v>
      </c>
      <c r="R21" s="165">
        <v>4</v>
      </c>
      <c r="S21" s="252"/>
      <c r="T21" s="253"/>
      <c r="U21" s="259"/>
      <c r="V21" s="252"/>
      <c r="W21" s="253"/>
      <c r="X21" s="259"/>
    </row>
    <row r="22" spans="1:28" ht="13.5" customHeight="1">
      <c r="A22" s="37">
        <v>17</v>
      </c>
      <c r="B22" s="43" t="s">
        <v>96</v>
      </c>
      <c r="C22" s="50">
        <v>90</v>
      </c>
      <c r="D22" s="73">
        <v>60</v>
      </c>
      <c r="E22" s="173">
        <v>6</v>
      </c>
      <c r="F22" s="150" t="s">
        <v>17</v>
      </c>
      <c r="G22" s="253"/>
      <c r="H22" s="253"/>
      <c r="I22" s="253"/>
      <c r="J22" s="252"/>
      <c r="K22" s="253"/>
      <c r="L22" s="259"/>
      <c r="M22" s="10">
        <v>30</v>
      </c>
      <c r="N22" s="11">
        <v>15</v>
      </c>
      <c r="O22" s="165">
        <v>3</v>
      </c>
      <c r="P22" s="134">
        <v>30</v>
      </c>
      <c r="Q22" s="135">
        <v>15</v>
      </c>
      <c r="R22" s="165">
        <v>3</v>
      </c>
      <c r="S22" s="252"/>
      <c r="T22" s="253"/>
      <c r="U22" s="259"/>
      <c r="V22" s="252"/>
      <c r="W22" s="253"/>
      <c r="X22" s="259"/>
    </row>
    <row r="23" spans="1:28" ht="29.45" customHeight="1">
      <c r="A23" s="37">
        <v>18</v>
      </c>
      <c r="B23" s="43" t="s">
        <v>56</v>
      </c>
      <c r="C23" s="50">
        <v>75</v>
      </c>
      <c r="D23" s="81">
        <v>50</v>
      </c>
      <c r="E23" s="173">
        <v>5</v>
      </c>
      <c r="F23" s="150" t="s">
        <v>17</v>
      </c>
      <c r="G23" s="253"/>
      <c r="H23" s="253"/>
      <c r="I23" s="253"/>
      <c r="J23" s="252"/>
      <c r="K23" s="253"/>
      <c r="L23" s="259"/>
      <c r="M23" s="14">
        <v>15</v>
      </c>
      <c r="N23" s="11">
        <v>30</v>
      </c>
      <c r="O23" s="165">
        <v>3</v>
      </c>
      <c r="P23" s="298"/>
      <c r="Q23" s="15">
        <v>30</v>
      </c>
      <c r="R23" s="165">
        <v>2</v>
      </c>
      <c r="S23" s="252"/>
      <c r="T23" s="253"/>
      <c r="U23" s="259"/>
      <c r="V23" s="252"/>
      <c r="W23" s="253"/>
      <c r="X23" s="259"/>
    </row>
    <row r="24" spans="1:28">
      <c r="A24" s="37">
        <v>19</v>
      </c>
      <c r="B24" s="43" t="s">
        <v>55</v>
      </c>
      <c r="C24" s="50">
        <v>60</v>
      </c>
      <c r="D24" s="73">
        <v>40</v>
      </c>
      <c r="E24" s="173">
        <v>4</v>
      </c>
      <c r="F24" s="150" t="s">
        <v>17</v>
      </c>
      <c r="G24" s="253"/>
      <c r="H24" s="253"/>
      <c r="I24" s="253"/>
      <c r="J24" s="252"/>
      <c r="K24" s="253"/>
      <c r="L24" s="259"/>
      <c r="M24" s="252"/>
      <c r="N24" s="253"/>
      <c r="O24" s="259"/>
      <c r="P24" s="252"/>
      <c r="Q24" s="253"/>
      <c r="R24" s="259"/>
      <c r="S24" s="14">
        <v>30</v>
      </c>
      <c r="T24" s="15">
        <v>30</v>
      </c>
      <c r="U24" s="167">
        <v>4</v>
      </c>
      <c r="V24" s="252"/>
      <c r="W24" s="253"/>
      <c r="X24" s="259"/>
    </row>
    <row r="25" spans="1:28">
      <c r="A25" s="38">
        <v>20</v>
      </c>
      <c r="B25" s="43" t="s">
        <v>77</v>
      </c>
      <c r="C25" s="50">
        <v>60</v>
      </c>
      <c r="D25" s="73">
        <v>40</v>
      </c>
      <c r="E25" s="173">
        <v>4</v>
      </c>
      <c r="F25" s="150" t="s">
        <v>17</v>
      </c>
      <c r="G25" s="253"/>
      <c r="H25" s="253"/>
      <c r="I25" s="253"/>
      <c r="J25" s="252"/>
      <c r="K25" s="253"/>
      <c r="L25" s="259"/>
      <c r="M25" s="252"/>
      <c r="N25" s="253"/>
      <c r="O25" s="259"/>
      <c r="P25" s="252"/>
      <c r="Q25" s="253"/>
      <c r="R25" s="259"/>
      <c r="S25" s="16">
        <v>30</v>
      </c>
      <c r="T25" s="15">
        <v>30</v>
      </c>
      <c r="U25" s="178">
        <v>4</v>
      </c>
      <c r="V25" s="252"/>
      <c r="W25" s="253"/>
      <c r="X25" s="259"/>
    </row>
    <row r="26" spans="1:28" ht="13.5" thickBot="1">
      <c r="A26" s="146">
        <v>21</v>
      </c>
      <c r="B26" s="43" t="s">
        <v>76</v>
      </c>
      <c r="C26" s="50">
        <v>45</v>
      </c>
      <c r="D26" s="73">
        <v>30</v>
      </c>
      <c r="E26" s="173">
        <v>3</v>
      </c>
      <c r="F26" s="126" t="s">
        <v>17</v>
      </c>
      <c r="G26" s="247"/>
      <c r="H26" s="247"/>
      <c r="I26" s="247"/>
      <c r="J26" s="246"/>
      <c r="K26" s="247"/>
      <c r="L26" s="260"/>
      <c r="M26" s="246"/>
      <c r="N26" s="247"/>
      <c r="O26" s="260"/>
      <c r="P26" s="247"/>
      <c r="Q26" s="247"/>
      <c r="R26" s="260"/>
      <c r="S26" s="13">
        <v>30</v>
      </c>
      <c r="T26" s="11">
        <v>15</v>
      </c>
      <c r="U26" s="165">
        <v>3</v>
      </c>
      <c r="V26" s="246"/>
      <c r="W26" s="247"/>
      <c r="X26" s="260"/>
    </row>
    <row r="27" spans="1:28" ht="26.65" thickBot="1">
      <c r="A27" s="3" t="s">
        <v>20</v>
      </c>
      <c r="B27" s="4" t="s">
        <v>108</v>
      </c>
      <c r="C27" s="19">
        <f>SUM(C28:C36)</f>
        <v>750</v>
      </c>
      <c r="D27" s="18">
        <f>SUM(D28:D36)</f>
        <v>600</v>
      </c>
      <c r="E27" s="19">
        <f>SUM(E28:E36)</f>
        <v>54</v>
      </c>
      <c r="F27" s="20"/>
      <c r="G27" s="20">
        <f t="shared" ref="G27:L27" si="2">SUM(G29:G36)</f>
        <v>0</v>
      </c>
      <c r="H27" s="20">
        <f t="shared" si="2"/>
        <v>0</v>
      </c>
      <c r="I27" s="19">
        <f t="shared" si="2"/>
        <v>0</v>
      </c>
      <c r="J27" s="20">
        <f t="shared" si="2"/>
        <v>0</v>
      </c>
      <c r="K27" s="20">
        <f t="shared" si="2"/>
        <v>0</v>
      </c>
      <c r="L27" s="19">
        <f t="shared" si="2"/>
        <v>0</v>
      </c>
      <c r="M27" s="20">
        <f t="shared" ref="M27:X27" si="3">SUM(M28:M36)</f>
        <v>60</v>
      </c>
      <c r="N27" s="20">
        <f t="shared" si="3"/>
        <v>60</v>
      </c>
      <c r="O27" s="19">
        <f t="shared" si="3"/>
        <v>8</v>
      </c>
      <c r="P27" s="20">
        <f t="shared" si="3"/>
        <v>30</v>
      </c>
      <c r="Q27" s="20">
        <f t="shared" si="3"/>
        <v>15</v>
      </c>
      <c r="R27" s="21">
        <f t="shared" si="3"/>
        <v>3</v>
      </c>
      <c r="S27" s="20">
        <f t="shared" si="3"/>
        <v>120</v>
      </c>
      <c r="T27" s="20">
        <f t="shared" si="3"/>
        <v>150</v>
      </c>
      <c r="U27" s="19">
        <f t="shared" si="3"/>
        <v>19</v>
      </c>
      <c r="V27" s="20">
        <f t="shared" si="3"/>
        <v>150</v>
      </c>
      <c r="W27" s="20">
        <f t="shared" si="3"/>
        <v>165</v>
      </c>
      <c r="X27" s="21">
        <f t="shared" si="3"/>
        <v>24</v>
      </c>
    </row>
    <row r="28" spans="1:28">
      <c r="A28" s="156">
        <v>22</v>
      </c>
      <c r="B28" s="136" t="s">
        <v>58</v>
      </c>
      <c r="C28" s="143">
        <v>60</v>
      </c>
      <c r="D28" s="144">
        <v>40</v>
      </c>
      <c r="E28" s="172">
        <v>4</v>
      </c>
      <c r="F28" s="141" t="s">
        <v>17</v>
      </c>
      <c r="G28" s="250"/>
      <c r="H28" s="251"/>
      <c r="I28" s="255"/>
      <c r="J28" s="250"/>
      <c r="K28" s="251"/>
      <c r="L28" s="255"/>
      <c r="M28" s="140">
        <v>30</v>
      </c>
      <c r="N28" s="135">
        <v>30</v>
      </c>
      <c r="O28" s="165">
        <v>4</v>
      </c>
      <c r="P28" s="250"/>
      <c r="Q28" s="251"/>
      <c r="R28" s="255"/>
      <c r="S28" s="250"/>
      <c r="T28" s="251"/>
      <c r="U28" s="255"/>
      <c r="V28" s="251"/>
      <c r="W28" s="251"/>
      <c r="X28" s="255"/>
    </row>
    <row r="29" spans="1:28" ht="29.45" customHeight="1">
      <c r="A29" s="157">
        <v>23</v>
      </c>
      <c r="B29" s="136" t="s">
        <v>63</v>
      </c>
      <c r="C29" s="32">
        <v>105</v>
      </c>
      <c r="D29" s="138">
        <v>70</v>
      </c>
      <c r="E29" s="175">
        <v>7</v>
      </c>
      <c r="F29" s="133" t="s">
        <v>17</v>
      </c>
      <c r="G29" s="252"/>
      <c r="H29" s="253"/>
      <c r="I29" s="259"/>
      <c r="J29" s="252"/>
      <c r="K29" s="253"/>
      <c r="L29" s="259"/>
      <c r="M29" s="14">
        <v>30</v>
      </c>
      <c r="N29" s="22">
        <v>30</v>
      </c>
      <c r="O29" s="169">
        <v>4</v>
      </c>
      <c r="P29" s="16">
        <v>30</v>
      </c>
      <c r="Q29" s="15">
        <v>15</v>
      </c>
      <c r="R29" s="165">
        <v>3</v>
      </c>
      <c r="S29" s="252"/>
      <c r="T29" s="253"/>
      <c r="U29" s="259"/>
      <c r="V29" s="253"/>
      <c r="W29" s="253"/>
      <c r="X29" s="259"/>
    </row>
    <row r="30" spans="1:28" ht="29.45" customHeight="1">
      <c r="A30" s="157">
        <v>24</v>
      </c>
      <c r="B30" s="136" t="s">
        <v>64</v>
      </c>
      <c r="C30" s="32">
        <v>105</v>
      </c>
      <c r="D30" s="138">
        <v>70</v>
      </c>
      <c r="E30" s="175">
        <v>7</v>
      </c>
      <c r="F30" s="133" t="s">
        <v>17</v>
      </c>
      <c r="G30" s="252"/>
      <c r="H30" s="253"/>
      <c r="I30" s="259"/>
      <c r="J30" s="252"/>
      <c r="K30" s="253"/>
      <c r="L30" s="259"/>
      <c r="M30" s="252"/>
      <c r="N30" s="253"/>
      <c r="O30" s="259"/>
      <c r="P30" s="252"/>
      <c r="Q30" s="253"/>
      <c r="R30" s="259"/>
      <c r="S30" s="14">
        <v>30</v>
      </c>
      <c r="T30" s="15">
        <v>30</v>
      </c>
      <c r="U30" s="165">
        <v>4</v>
      </c>
      <c r="V30" s="16">
        <v>30</v>
      </c>
      <c r="W30" s="15">
        <v>15</v>
      </c>
      <c r="X30" s="165">
        <v>3</v>
      </c>
    </row>
    <row r="31" spans="1:28" ht="26.25">
      <c r="A31" s="157">
        <v>25</v>
      </c>
      <c r="B31" s="136" t="s">
        <v>59</v>
      </c>
      <c r="C31" s="32">
        <v>105</v>
      </c>
      <c r="D31" s="138">
        <v>70</v>
      </c>
      <c r="E31" s="175">
        <v>7</v>
      </c>
      <c r="F31" s="133" t="s">
        <v>17</v>
      </c>
      <c r="G31" s="252"/>
      <c r="H31" s="253"/>
      <c r="I31" s="259"/>
      <c r="J31" s="252"/>
      <c r="K31" s="253"/>
      <c r="L31" s="259"/>
      <c r="M31" s="252"/>
      <c r="N31" s="253"/>
      <c r="O31" s="259"/>
      <c r="P31" s="252"/>
      <c r="Q31" s="253"/>
      <c r="R31" s="259"/>
      <c r="S31" s="14">
        <v>30</v>
      </c>
      <c r="T31" s="22">
        <v>30</v>
      </c>
      <c r="U31" s="169">
        <v>4</v>
      </c>
      <c r="V31" s="134">
        <v>15</v>
      </c>
      <c r="W31" s="11">
        <v>30</v>
      </c>
      <c r="X31" s="165">
        <v>3</v>
      </c>
    </row>
    <row r="32" spans="1:28">
      <c r="A32" s="157">
        <v>26</v>
      </c>
      <c r="B32" s="136" t="s">
        <v>62</v>
      </c>
      <c r="C32" s="143">
        <v>75</v>
      </c>
      <c r="D32" s="144">
        <v>50</v>
      </c>
      <c r="E32" s="173">
        <v>5</v>
      </c>
      <c r="F32" s="142" t="s">
        <v>17</v>
      </c>
      <c r="G32" s="252"/>
      <c r="H32" s="253"/>
      <c r="I32" s="259"/>
      <c r="J32" s="252"/>
      <c r="K32" s="253"/>
      <c r="L32" s="259"/>
      <c r="M32" s="252"/>
      <c r="N32" s="253"/>
      <c r="O32" s="259"/>
      <c r="P32" s="252"/>
      <c r="Q32" s="253"/>
      <c r="R32" s="259"/>
      <c r="S32" s="140">
        <v>30</v>
      </c>
      <c r="T32" s="11">
        <v>15</v>
      </c>
      <c r="U32" s="165">
        <v>3</v>
      </c>
      <c r="V32" s="134">
        <v>15</v>
      </c>
      <c r="W32" s="11">
        <v>15</v>
      </c>
      <c r="X32" s="165">
        <v>2</v>
      </c>
    </row>
    <row r="33" spans="1:24">
      <c r="A33" s="157">
        <v>27</v>
      </c>
      <c r="B33" s="136" t="s">
        <v>103</v>
      </c>
      <c r="C33" s="143">
        <v>75</v>
      </c>
      <c r="D33" s="144">
        <v>50</v>
      </c>
      <c r="E33" s="173">
        <v>5</v>
      </c>
      <c r="F33" s="142" t="s">
        <v>17</v>
      </c>
      <c r="G33" s="252"/>
      <c r="H33" s="253"/>
      <c r="I33" s="259"/>
      <c r="J33" s="252"/>
      <c r="K33" s="253"/>
      <c r="L33" s="259"/>
      <c r="M33" s="252"/>
      <c r="N33" s="253"/>
      <c r="O33" s="259"/>
      <c r="P33" s="252"/>
      <c r="Q33" s="253"/>
      <c r="R33" s="259"/>
      <c r="S33" s="140">
        <v>30</v>
      </c>
      <c r="T33" s="11">
        <v>15</v>
      </c>
      <c r="U33" s="165">
        <v>3</v>
      </c>
      <c r="V33" s="134">
        <v>15</v>
      </c>
      <c r="W33" s="11">
        <v>15</v>
      </c>
      <c r="X33" s="165">
        <v>2</v>
      </c>
    </row>
    <row r="34" spans="1:24">
      <c r="A34" s="157">
        <v>28</v>
      </c>
      <c r="B34" s="136" t="s">
        <v>60</v>
      </c>
      <c r="C34" s="143">
        <v>60</v>
      </c>
      <c r="D34" s="144">
        <v>40</v>
      </c>
      <c r="E34" s="173">
        <v>4</v>
      </c>
      <c r="F34" s="142" t="s">
        <v>17</v>
      </c>
      <c r="G34" s="252"/>
      <c r="H34" s="253"/>
      <c r="I34" s="259"/>
      <c r="J34" s="252"/>
      <c r="K34" s="253"/>
      <c r="L34" s="259"/>
      <c r="M34" s="252"/>
      <c r="N34" s="253"/>
      <c r="O34" s="259"/>
      <c r="P34" s="252"/>
      <c r="Q34" s="253"/>
      <c r="R34" s="259"/>
      <c r="S34" s="244"/>
      <c r="T34" s="253"/>
      <c r="U34" s="259"/>
      <c r="V34" s="16">
        <v>30</v>
      </c>
      <c r="W34" s="15">
        <v>30</v>
      </c>
      <c r="X34" s="165">
        <v>4</v>
      </c>
    </row>
    <row r="35" spans="1:24">
      <c r="A35" s="157">
        <v>29</v>
      </c>
      <c r="B35" s="136" t="s">
        <v>104</v>
      </c>
      <c r="C35" s="50">
        <v>45</v>
      </c>
      <c r="D35" s="81">
        <v>30</v>
      </c>
      <c r="E35" s="173">
        <v>3</v>
      </c>
      <c r="F35" s="142" t="s">
        <v>17</v>
      </c>
      <c r="G35" s="252"/>
      <c r="H35" s="253"/>
      <c r="I35" s="259"/>
      <c r="J35" s="252"/>
      <c r="K35" s="253"/>
      <c r="L35" s="259"/>
      <c r="M35" s="252"/>
      <c r="N35" s="253"/>
      <c r="O35" s="259"/>
      <c r="P35" s="252"/>
      <c r="Q35" s="253"/>
      <c r="R35" s="259"/>
      <c r="S35" s="252"/>
      <c r="T35" s="253"/>
      <c r="U35" s="259"/>
      <c r="V35" s="13">
        <v>45</v>
      </c>
      <c r="W35" s="278"/>
      <c r="X35" s="165">
        <v>3</v>
      </c>
    </row>
    <row r="36" spans="1:24" s="53" customFormat="1" ht="28.9" customHeight="1" thickBot="1">
      <c r="A36" s="158">
        <v>30</v>
      </c>
      <c r="B36" s="139" t="s">
        <v>46</v>
      </c>
      <c r="C36" s="52">
        <v>120</v>
      </c>
      <c r="D36" s="81">
        <v>180</v>
      </c>
      <c r="E36" s="174">
        <v>12</v>
      </c>
      <c r="F36" s="74" t="s">
        <v>17</v>
      </c>
      <c r="G36" s="246"/>
      <c r="H36" s="247"/>
      <c r="I36" s="260"/>
      <c r="J36" s="246"/>
      <c r="K36" s="247"/>
      <c r="L36" s="260"/>
      <c r="M36" s="246"/>
      <c r="N36" s="247"/>
      <c r="O36" s="260"/>
      <c r="P36" s="246"/>
      <c r="Q36" s="247"/>
      <c r="R36" s="260"/>
      <c r="S36" s="299"/>
      <c r="T36" s="185">
        <v>60</v>
      </c>
      <c r="U36" s="186">
        <v>5</v>
      </c>
      <c r="V36" s="300"/>
      <c r="W36" s="11">
        <v>60</v>
      </c>
      <c r="X36" s="165">
        <v>7</v>
      </c>
    </row>
    <row r="37" spans="1:24" s="53" customFormat="1" ht="13.5" thickBot="1">
      <c r="A37" s="25" t="s">
        <v>16</v>
      </c>
      <c r="B37" s="26" t="s">
        <v>72</v>
      </c>
      <c r="C37" s="25" t="s">
        <v>36</v>
      </c>
      <c r="D37" s="120">
        <v>180</v>
      </c>
      <c r="E37" s="19">
        <v>6</v>
      </c>
      <c r="F37" s="19" t="s">
        <v>17</v>
      </c>
      <c r="G37" s="20"/>
      <c r="H37" s="20"/>
      <c r="I37" s="19"/>
      <c r="J37" s="20"/>
      <c r="K37" s="20"/>
      <c r="L37" s="19"/>
      <c r="M37" s="20"/>
      <c r="N37" s="20"/>
      <c r="O37" s="19"/>
      <c r="P37" s="20"/>
      <c r="Q37" s="20"/>
      <c r="R37" s="21"/>
      <c r="S37" s="20"/>
      <c r="T37" s="20"/>
      <c r="U37" s="19"/>
      <c r="V37" s="20"/>
      <c r="W37" s="20">
        <v>180</v>
      </c>
      <c r="X37" s="21">
        <v>6</v>
      </c>
    </row>
    <row r="38" spans="1:24" s="53" customFormat="1" ht="14.65" thickBot="1">
      <c r="A38" s="24"/>
      <c r="B38" s="322" t="s">
        <v>74</v>
      </c>
      <c r="C38" s="318">
        <f>SUM(C4,C9,C27)</f>
        <v>2445</v>
      </c>
      <c r="D38" s="320">
        <f>SUM(D4,D9,D27,D37)</f>
        <v>2110</v>
      </c>
      <c r="E38" s="316">
        <f>SUM(E4,E9,E27,E37)</f>
        <v>180</v>
      </c>
      <c r="F38" s="314" t="s">
        <v>44</v>
      </c>
      <c r="G38" s="30">
        <f>SUM(G4,G9,G27)</f>
        <v>255</v>
      </c>
      <c r="H38" s="27">
        <f>SUM(H9,H27,H4)</f>
        <v>210</v>
      </c>
      <c r="I38" s="170">
        <f>SUM(I37,I27,I9,I4)</f>
        <v>30</v>
      </c>
      <c r="J38" s="28">
        <f>SUM(J27,J9,J4)</f>
        <v>195</v>
      </c>
      <c r="K38" s="28">
        <f>SUM(K27,K9,K4)</f>
        <v>180</v>
      </c>
      <c r="L38" s="170">
        <f>SUM(L27,L9,L4,L37)</f>
        <v>30</v>
      </c>
      <c r="M38" s="27">
        <f>SUM(M27,M9,M4)</f>
        <v>225</v>
      </c>
      <c r="N38" s="27">
        <f>SUM(N27,N9,N4)</f>
        <v>240</v>
      </c>
      <c r="O38" s="170">
        <f>SUM(O37,O27,O9,O4)</f>
        <v>30</v>
      </c>
      <c r="P38" s="27">
        <f>SUM(P27,P9,P4)</f>
        <v>180</v>
      </c>
      <c r="Q38" s="27">
        <f>SUM(Q27,Q9,Q4)</f>
        <v>210</v>
      </c>
      <c r="R38" s="171">
        <f>SUM(R37,R27,R9,R4)</f>
        <v>30</v>
      </c>
      <c r="S38" s="27">
        <f>SUM(S27,S9,S4)</f>
        <v>210</v>
      </c>
      <c r="T38" s="27">
        <f>SUM(T27,T9,T4)</f>
        <v>225</v>
      </c>
      <c r="U38" s="170">
        <f>SUM(U37,U27,U9,U4)</f>
        <v>30</v>
      </c>
      <c r="V38" s="27">
        <f>SUM(V27,V9,V4)</f>
        <v>150</v>
      </c>
      <c r="W38" s="27">
        <f>SUM(W27,W9,W4)</f>
        <v>165</v>
      </c>
      <c r="X38" s="171">
        <f>SUM(X37,X27,X9,X4)</f>
        <v>30</v>
      </c>
    </row>
    <row r="39" spans="1:24" s="53" customFormat="1" ht="28.9" thickBot="1">
      <c r="A39" s="23"/>
      <c r="B39" s="323"/>
      <c r="C39" s="319"/>
      <c r="D39" s="321"/>
      <c r="E39" s="317"/>
      <c r="F39" s="315"/>
      <c r="G39" s="307">
        <f>SUM(G38:H38)</f>
        <v>465</v>
      </c>
      <c r="H39" s="308"/>
      <c r="I39" s="191" t="s">
        <v>39</v>
      </c>
      <c r="J39" s="309">
        <f>G39</f>
        <v>465</v>
      </c>
      <c r="K39" s="310"/>
      <c r="L39" s="191" t="s">
        <v>38</v>
      </c>
      <c r="M39" s="307">
        <f>SUM(M38:N38)</f>
        <v>465</v>
      </c>
      <c r="N39" s="308"/>
      <c r="O39" s="191" t="s">
        <v>40</v>
      </c>
      <c r="P39" s="307">
        <f>SUM(P38:Q38)</f>
        <v>390</v>
      </c>
      <c r="Q39" s="308"/>
      <c r="R39" s="191" t="s">
        <v>41</v>
      </c>
      <c r="S39" s="307">
        <f>SUM(S38:T38)</f>
        <v>435</v>
      </c>
      <c r="T39" s="308"/>
      <c r="U39" s="191" t="s">
        <v>42</v>
      </c>
      <c r="V39" s="307">
        <f>SUM(V38:W38)</f>
        <v>315</v>
      </c>
      <c r="W39" s="308"/>
      <c r="X39" s="191" t="s">
        <v>42</v>
      </c>
    </row>
    <row r="40" spans="1:24" s="53" customFormat="1" ht="13.5" thickBot="1">
      <c r="A40" s="23"/>
      <c r="B40" s="324"/>
      <c r="C40" s="332">
        <f>SUM(C38:D38)</f>
        <v>4555</v>
      </c>
      <c r="D40" s="333"/>
      <c r="E40" s="29"/>
      <c r="F40" s="122"/>
      <c r="G40" s="190"/>
      <c r="H40" s="190"/>
      <c r="I40" s="190"/>
      <c r="J40" s="155"/>
      <c r="K40" s="155"/>
      <c r="L40" s="190"/>
      <c r="M40" s="190"/>
      <c r="N40" s="190"/>
      <c r="O40" s="190"/>
      <c r="P40" s="190"/>
      <c r="Q40" s="190"/>
      <c r="R40" s="190"/>
      <c r="S40" s="352"/>
      <c r="T40" s="353"/>
      <c r="U40" s="353"/>
      <c r="V40" s="353"/>
      <c r="W40" s="353"/>
      <c r="X40" s="354"/>
    </row>
    <row r="41" spans="1:24" s="53" customFormat="1" ht="13.5" thickBot="1">
      <c r="A41" s="23"/>
      <c r="B41" s="325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7"/>
      <c r="S41" s="355"/>
      <c r="T41" s="356"/>
      <c r="U41" s="356"/>
      <c r="V41" s="356"/>
      <c r="W41" s="356"/>
      <c r="X41" s="357"/>
    </row>
    <row r="42" spans="1:24" s="53" customFormat="1" ht="26.65" thickBot="1">
      <c r="A42" s="3" t="s">
        <v>22</v>
      </c>
      <c r="B42" s="4" t="s">
        <v>107</v>
      </c>
      <c r="C42" s="19">
        <f>SUM(C43:C52)</f>
        <v>750</v>
      </c>
      <c r="D42" s="18">
        <f>SUM(D43:D52)</f>
        <v>600</v>
      </c>
      <c r="E42" s="19">
        <f>SUM(E43:E52)</f>
        <v>54</v>
      </c>
      <c r="F42" s="20"/>
      <c r="G42" s="20">
        <f>SUM(G43:G52)</f>
        <v>0</v>
      </c>
      <c r="H42" s="20">
        <f>SUM(H43:H52)</f>
        <v>0</v>
      </c>
      <c r="I42" s="19">
        <f>SUM(I49:I52)</f>
        <v>0</v>
      </c>
      <c r="J42" s="20">
        <f t="shared" ref="J42:X42" si="4">SUM(J43:J52)</f>
        <v>0</v>
      </c>
      <c r="K42" s="20">
        <f t="shared" si="4"/>
        <v>0</v>
      </c>
      <c r="L42" s="19">
        <f t="shared" si="4"/>
        <v>0</v>
      </c>
      <c r="M42" s="20">
        <f t="shared" si="4"/>
        <v>60</v>
      </c>
      <c r="N42" s="20">
        <f t="shared" si="4"/>
        <v>60</v>
      </c>
      <c r="O42" s="19">
        <f t="shared" si="4"/>
        <v>8</v>
      </c>
      <c r="P42" s="20">
        <f t="shared" si="4"/>
        <v>30</v>
      </c>
      <c r="Q42" s="20">
        <f t="shared" si="4"/>
        <v>15</v>
      </c>
      <c r="R42" s="21">
        <f t="shared" si="4"/>
        <v>3</v>
      </c>
      <c r="S42" s="20">
        <f t="shared" si="4"/>
        <v>120</v>
      </c>
      <c r="T42" s="20">
        <f t="shared" si="4"/>
        <v>150</v>
      </c>
      <c r="U42" s="19">
        <f t="shared" si="4"/>
        <v>19</v>
      </c>
      <c r="V42" s="20">
        <f t="shared" si="4"/>
        <v>150</v>
      </c>
      <c r="W42" s="20">
        <f t="shared" si="4"/>
        <v>165</v>
      </c>
      <c r="X42" s="21">
        <f t="shared" si="4"/>
        <v>24</v>
      </c>
    </row>
    <row r="43" spans="1:24" s="53" customFormat="1">
      <c r="A43" s="156">
        <v>22</v>
      </c>
      <c r="B43" s="46" t="s">
        <v>61</v>
      </c>
      <c r="C43" s="50">
        <v>60</v>
      </c>
      <c r="D43" s="81">
        <v>40</v>
      </c>
      <c r="E43" s="172">
        <v>4</v>
      </c>
      <c r="F43" s="80" t="s">
        <v>17</v>
      </c>
      <c r="G43" s="250"/>
      <c r="H43" s="251"/>
      <c r="I43" s="255"/>
      <c r="J43" s="250"/>
      <c r="K43" s="251"/>
      <c r="L43" s="255"/>
      <c r="M43" s="10">
        <v>30</v>
      </c>
      <c r="N43" s="11">
        <v>30</v>
      </c>
      <c r="O43" s="165">
        <v>4</v>
      </c>
      <c r="P43" s="250"/>
      <c r="Q43" s="251"/>
      <c r="R43" s="255"/>
      <c r="S43" s="250"/>
      <c r="T43" s="251"/>
      <c r="U43" s="255"/>
      <c r="V43" s="251"/>
      <c r="W43" s="251"/>
      <c r="X43" s="255"/>
    </row>
    <row r="44" spans="1:24" s="53" customFormat="1">
      <c r="A44" s="157">
        <v>23</v>
      </c>
      <c r="B44" s="46" t="s">
        <v>65</v>
      </c>
      <c r="C44" s="50">
        <v>105</v>
      </c>
      <c r="D44" s="73">
        <v>70</v>
      </c>
      <c r="E44" s="173">
        <v>7</v>
      </c>
      <c r="F44" s="74" t="s">
        <v>17</v>
      </c>
      <c r="G44" s="252"/>
      <c r="H44" s="253"/>
      <c r="I44" s="259"/>
      <c r="J44" s="252"/>
      <c r="K44" s="253"/>
      <c r="L44" s="259"/>
      <c r="M44" s="10">
        <v>30</v>
      </c>
      <c r="N44" s="11">
        <v>30</v>
      </c>
      <c r="O44" s="165">
        <v>4</v>
      </c>
      <c r="P44" s="13">
        <v>30</v>
      </c>
      <c r="Q44" s="11">
        <v>15</v>
      </c>
      <c r="R44" s="165">
        <v>3</v>
      </c>
      <c r="S44" s="252"/>
      <c r="T44" s="253"/>
      <c r="U44" s="259"/>
      <c r="V44" s="252"/>
      <c r="W44" s="253"/>
      <c r="X44" s="259"/>
    </row>
    <row r="45" spans="1:24" s="53" customFormat="1">
      <c r="A45" s="157">
        <v>24</v>
      </c>
      <c r="B45" s="47" t="s">
        <v>66</v>
      </c>
      <c r="C45" s="50">
        <v>60</v>
      </c>
      <c r="D45" s="81">
        <v>40</v>
      </c>
      <c r="E45" s="173">
        <v>4</v>
      </c>
      <c r="F45" s="80" t="s">
        <v>17</v>
      </c>
      <c r="G45" s="252"/>
      <c r="H45" s="253"/>
      <c r="I45" s="259"/>
      <c r="J45" s="252"/>
      <c r="K45" s="253"/>
      <c r="L45" s="259"/>
      <c r="M45" s="252"/>
      <c r="N45" s="253"/>
      <c r="O45" s="259"/>
      <c r="P45" s="252"/>
      <c r="Q45" s="253"/>
      <c r="R45" s="259"/>
      <c r="S45" s="10">
        <v>30</v>
      </c>
      <c r="T45" s="11">
        <v>30</v>
      </c>
      <c r="U45" s="165">
        <v>4</v>
      </c>
      <c r="V45" s="253"/>
      <c r="W45" s="253"/>
      <c r="X45" s="259"/>
    </row>
    <row r="46" spans="1:24" s="53" customFormat="1" ht="30.6" customHeight="1">
      <c r="A46" s="157">
        <v>25</v>
      </c>
      <c r="B46" s="47" t="s">
        <v>73</v>
      </c>
      <c r="C46" s="50">
        <v>120</v>
      </c>
      <c r="D46" s="73">
        <v>80</v>
      </c>
      <c r="E46" s="173">
        <v>8</v>
      </c>
      <c r="F46" s="74" t="s">
        <v>17</v>
      </c>
      <c r="G46" s="252"/>
      <c r="H46" s="253"/>
      <c r="I46" s="259"/>
      <c r="J46" s="252"/>
      <c r="K46" s="253"/>
      <c r="L46" s="259"/>
      <c r="M46" s="252"/>
      <c r="N46" s="253"/>
      <c r="O46" s="259"/>
      <c r="P46" s="252"/>
      <c r="Q46" s="253"/>
      <c r="R46" s="259"/>
      <c r="S46" s="10">
        <v>30</v>
      </c>
      <c r="T46" s="11">
        <v>30</v>
      </c>
      <c r="U46" s="165">
        <v>4</v>
      </c>
      <c r="V46" s="10">
        <v>30</v>
      </c>
      <c r="W46" s="11">
        <v>30</v>
      </c>
      <c r="X46" s="165">
        <v>4</v>
      </c>
    </row>
    <row r="47" spans="1:24" s="53" customFormat="1" ht="26.25">
      <c r="A47" s="157">
        <v>26</v>
      </c>
      <c r="B47" s="45" t="s">
        <v>71</v>
      </c>
      <c r="C47" s="50">
        <v>75</v>
      </c>
      <c r="D47" s="81">
        <v>50</v>
      </c>
      <c r="E47" s="173">
        <v>5</v>
      </c>
      <c r="F47" s="80" t="s">
        <v>17</v>
      </c>
      <c r="G47" s="252"/>
      <c r="H47" s="253"/>
      <c r="I47" s="259"/>
      <c r="J47" s="252"/>
      <c r="K47" s="253"/>
      <c r="L47" s="259"/>
      <c r="M47" s="252"/>
      <c r="N47" s="253"/>
      <c r="O47" s="259"/>
      <c r="P47" s="252"/>
      <c r="Q47" s="253"/>
      <c r="R47" s="259"/>
      <c r="S47" s="140">
        <v>30</v>
      </c>
      <c r="T47" s="11">
        <v>15</v>
      </c>
      <c r="U47" s="165">
        <v>3</v>
      </c>
      <c r="V47" s="134">
        <v>15</v>
      </c>
      <c r="W47" s="11">
        <v>15</v>
      </c>
      <c r="X47" s="165">
        <v>2</v>
      </c>
    </row>
    <row r="48" spans="1:24" s="53" customFormat="1" ht="26.25">
      <c r="A48" s="157">
        <v>27</v>
      </c>
      <c r="B48" s="47" t="s">
        <v>70</v>
      </c>
      <c r="C48" s="50">
        <v>75</v>
      </c>
      <c r="D48" s="81">
        <v>50</v>
      </c>
      <c r="E48" s="173">
        <v>5</v>
      </c>
      <c r="F48" s="74" t="s">
        <v>17</v>
      </c>
      <c r="G48" s="252"/>
      <c r="H48" s="253"/>
      <c r="I48" s="259"/>
      <c r="J48" s="252"/>
      <c r="K48" s="253"/>
      <c r="L48" s="259"/>
      <c r="M48" s="252"/>
      <c r="N48" s="253"/>
      <c r="O48" s="259"/>
      <c r="P48" s="252"/>
      <c r="Q48" s="253"/>
      <c r="R48" s="259"/>
      <c r="S48" s="140">
        <v>30</v>
      </c>
      <c r="T48" s="11">
        <v>15</v>
      </c>
      <c r="U48" s="165">
        <v>3</v>
      </c>
      <c r="V48" s="134">
        <v>15</v>
      </c>
      <c r="W48" s="11">
        <v>15</v>
      </c>
      <c r="X48" s="165">
        <v>2</v>
      </c>
    </row>
    <row r="49" spans="1:24" s="53" customFormat="1" ht="26.25">
      <c r="A49" s="157">
        <v>28</v>
      </c>
      <c r="B49" s="47" t="s">
        <v>69</v>
      </c>
      <c r="C49" s="50">
        <v>45</v>
      </c>
      <c r="D49" s="81">
        <v>30</v>
      </c>
      <c r="E49" s="173">
        <v>3</v>
      </c>
      <c r="F49" s="74" t="s">
        <v>17</v>
      </c>
      <c r="G49" s="252"/>
      <c r="H49" s="253"/>
      <c r="I49" s="259"/>
      <c r="J49" s="252"/>
      <c r="K49" s="253"/>
      <c r="L49" s="259"/>
      <c r="M49" s="252"/>
      <c r="N49" s="253"/>
      <c r="O49" s="259"/>
      <c r="P49" s="252"/>
      <c r="Q49" s="253"/>
      <c r="R49" s="259"/>
      <c r="S49" s="244"/>
      <c r="T49" s="253"/>
      <c r="U49" s="259"/>
      <c r="V49" s="13">
        <v>30</v>
      </c>
      <c r="W49" s="11">
        <v>15</v>
      </c>
      <c r="X49" s="165">
        <v>3</v>
      </c>
    </row>
    <row r="50" spans="1:24" s="53" customFormat="1" ht="26.25">
      <c r="A50" s="157">
        <v>29</v>
      </c>
      <c r="B50" s="47" t="s">
        <v>68</v>
      </c>
      <c r="C50" s="50">
        <v>45</v>
      </c>
      <c r="D50" s="81">
        <v>30</v>
      </c>
      <c r="E50" s="173">
        <v>3</v>
      </c>
      <c r="F50" s="80" t="s">
        <v>17</v>
      </c>
      <c r="G50" s="252"/>
      <c r="H50" s="253"/>
      <c r="I50" s="259"/>
      <c r="J50" s="252"/>
      <c r="K50" s="253"/>
      <c r="L50" s="259"/>
      <c r="M50" s="252"/>
      <c r="N50" s="253"/>
      <c r="O50" s="259"/>
      <c r="P50" s="252"/>
      <c r="Q50" s="253"/>
      <c r="R50" s="259"/>
      <c r="S50" s="252"/>
      <c r="T50" s="253"/>
      <c r="U50" s="259"/>
      <c r="V50" s="13">
        <v>30</v>
      </c>
      <c r="W50" s="11">
        <v>15</v>
      </c>
      <c r="X50" s="165">
        <v>3</v>
      </c>
    </row>
    <row r="51" spans="1:24" s="53" customFormat="1" ht="26.25">
      <c r="A51" s="157">
        <v>30</v>
      </c>
      <c r="B51" s="47" t="s">
        <v>67</v>
      </c>
      <c r="C51" s="50">
        <v>45</v>
      </c>
      <c r="D51" s="81">
        <v>30</v>
      </c>
      <c r="E51" s="173">
        <v>3</v>
      </c>
      <c r="F51" s="125" t="s">
        <v>17</v>
      </c>
      <c r="G51" s="252"/>
      <c r="H51" s="253"/>
      <c r="I51" s="259"/>
      <c r="J51" s="252"/>
      <c r="K51" s="253"/>
      <c r="L51" s="259"/>
      <c r="M51" s="252"/>
      <c r="N51" s="253"/>
      <c r="O51" s="259"/>
      <c r="P51" s="252"/>
      <c r="Q51" s="253"/>
      <c r="R51" s="259"/>
      <c r="S51" s="301"/>
      <c r="T51" s="253"/>
      <c r="U51" s="259"/>
      <c r="V51" s="13">
        <v>30</v>
      </c>
      <c r="W51" s="11">
        <v>15</v>
      </c>
      <c r="X51" s="165">
        <v>3</v>
      </c>
    </row>
    <row r="52" spans="1:24" ht="28.9" customHeight="1" thickBot="1">
      <c r="A52" s="131">
        <v>31</v>
      </c>
      <c r="B52" s="139" t="s">
        <v>46</v>
      </c>
      <c r="C52" s="52">
        <v>120</v>
      </c>
      <c r="D52" s="81">
        <v>180</v>
      </c>
      <c r="E52" s="174">
        <v>12</v>
      </c>
      <c r="F52" s="74" t="s">
        <v>17</v>
      </c>
      <c r="G52" s="246"/>
      <c r="H52" s="247"/>
      <c r="I52" s="260"/>
      <c r="J52" s="246"/>
      <c r="K52" s="247"/>
      <c r="L52" s="260"/>
      <c r="M52" s="246"/>
      <c r="N52" s="247"/>
      <c r="O52" s="260"/>
      <c r="P52" s="246"/>
      <c r="Q52" s="247"/>
      <c r="R52" s="260"/>
      <c r="S52" s="299"/>
      <c r="T52" s="185">
        <v>60</v>
      </c>
      <c r="U52" s="186">
        <v>5</v>
      </c>
      <c r="V52" s="300"/>
      <c r="W52" s="11">
        <v>60</v>
      </c>
      <c r="X52" s="165">
        <v>7</v>
      </c>
    </row>
    <row r="53" spans="1:24" ht="13.5" thickBot="1">
      <c r="A53" s="25" t="s">
        <v>16</v>
      </c>
      <c r="B53" s="26" t="s">
        <v>72</v>
      </c>
      <c r="C53" s="25" t="s">
        <v>36</v>
      </c>
      <c r="D53" s="120">
        <v>180</v>
      </c>
      <c r="E53" s="19">
        <v>6</v>
      </c>
      <c r="F53" s="19" t="s">
        <v>17</v>
      </c>
      <c r="G53" s="20"/>
      <c r="H53" s="20"/>
      <c r="I53" s="19"/>
      <c r="J53" s="20"/>
      <c r="K53" s="20"/>
      <c r="L53" s="19"/>
      <c r="M53" s="20"/>
      <c r="N53" s="20"/>
      <c r="O53" s="19"/>
      <c r="P53" s="20"/>
      <c r="Q53" s="20"/>
      <c r="R53" s="21"/>
      <c r="S53" s="20"/>
      <c r="T53" s="20"/>
      <c r="U53" s="19"/>
      <c r="V53" s="20"/>
      <c r="W53" s="20"/>
      <c r="X53" s="21">
        <v>6</v>
      </c>
    </row>
    <row r="54" spans="1:24" ht="14.65" thickBot="1">
      <c r="A54" s="24"/>
      <c r="B54" s="322" t="s">
        <v>74</v>
      </c>
      <c r="C54" s="328">
        <f>SUM(C4,C9,C42)</f>
        <v>2445</v>
      </c>
      <c r="D54" s="330">
        <f>SUM(D4,D9,D42,D53)</f>
        <v>2110</v>
      </c>
      <c r="E54" s="316">
        <f>SUM(E4,E9,E42,E53)</f>
        <v>180</v>
      </c>
      <c r="F54" s="314" t="s">
        <v>44</v>
      </c>
      <c r="G54" s="30">
        <f>SUM(G4,G9,G42)</f>
        <v>255</v>
      </c>
      <c r="H54" s="27">
        <f>SUM(H4,H42,H9)</f>
        <v>210</v>
      </c>
      <c r="I54" s="170">
        <f>SUM(I4,I9,I42,I53)</f>
        <v>30</v>
      </c>
      <c r="J54" s="28">
        <f>SUM(J42,J4,J9)</f>
        <v>195</v>
      </c>
      <c r="K54" s="28">
        <f>SUM(K42,K4,K9)</f>
        <v>180</v>
      </c>
      <c r="L54" s="170">
        <f>SUM(L42,L4,L9,L53)</f>
        <v>30</v>
      </c>
      <c r="M54" s="27">
        <f>SUM(M42,M4,M9)</f>
        <v>225</v>
      </c>
      <c r="N54" s="27">
        <f>SUM(N42,N4,N9)</f>
        <v>240</v>
      </c>
      <c r="O54" s="170">
        <f>SUM(O53,O42,O4,O9)</f>
        <v>30</v>
      </c>
      <c r="P54" s="27">
        <f>SUM(P42,P4,P9)</f>
        <v>180</v>
      </c>
      <c r="Q54" s="27">
        <f>SUM(Q42,Q3,Q9)</f>
        <v>165</v>
      </c>
      <c r="R54" s="171">
        <f>SUM(R53,R42,R4,R9)</f>
        <v>30</v>
      </c>
      <c r="S54" s="27">
        <f>SUM(S42,S4,S9)</f>
        <v>210</v>
      </c>
      <c r="T54" s="27">
        <f>SUM(T42,T4,T9)</f>
        <v>225</v>
      </c>
      <c r="U54" s="170">
        <f>SUM(U53,U42,U4,U9)</f>
        <v>30</v>
      </c>
      <c r="V54" s="27">
        <f>SUM(V42,V4,V9)</f>
        <v>150</v>
      </c>
      <c r="W54" s="27">
        <f>SUM(W42,W4,W9)</f>
        <v>165</v>
      </c>
      <c r="X54" s="171">
        <f>SUM(X53,X42,X4,X9)</f>
        <v>30</v>
      </c>
    </row>
    <row r="55" spans="1:24" ht="28.9" thickBot="1">
      <c r="B55" s="323"/>
      <c r="C55" s="329"/>
      <c r="D55" s="331"/>
      <c r="E55" s="317"/>
      <c r="F55" s="315"/>
      <c r="G55" s="307">
        <f>SUM(G54:H54)</f>
        <v>465</v>
      </c>
      <c r="H55" s="308"/>
      <c r="I55" s="191" t="s">
        <v>39</v>
      </c>
      <c r="J55" s="309">
        <f>SUM(J54:K54)</f>
        <v>375</v>
      </c>
      <c r="K55" s="310"/>
      <c r="L55" s="191" t="s">
        <v>38</v>
      </c>
      <c r="M55" s="307">
        <f>SUM(M54:N54)</f>
        <v>465</v>
      </c>
      <c r="N55" s="308"/>
      <c r="O55" s="191" t="s">
        <v>40</v>
      </c>
      <c r="P55" s="307">
        <f>SUM(P54:Q54)</f>
        <v>345</v>
      </c>
      <c r="Q55" s="308"/>
      <c r="R55" s="191" t="s">
        <v>41</v>
      </c>
      <c r="S55" s="307">
        <f>SUM(S54:T54)</f>
        <v>435</v>
      </c>
      <c r="T55" s="308"/>
      <c r="U55" s="191" t="s">
        <v>42</v>
      </c>
      <c r="V55" s="307">
        <f>SUM(V54:W54)</f>
        <v>315</v>
      </c>
      <c r="W55" s="308"/>
      <c r="X55" s="191" t="s">
        <v>42</v>
      </c>
    </row>
    <row r="56" spans="1:24" ht="13.5" thickBot="1">
      <c r="B56" s="324"/>
      <c r="C56" s="332">
        <f>SUM(C54:D54)</f>
        <v>4555</v>
      </c>
      <c r="D56" s="333"/>
      <c r="E56" s="29"/>
      <c r="F56" s="122"/>
      <c r="G56" s="190"/>
      <c r="H56" s="190"/>
      <c r="I56" s="190"/>
      <c r="J56" s="155"/>
      <c r="K56" s="155"/>
      <c r="L56" s="190"/>
      <c r="M56" s="190"/>
      <c r="N56" s="190"/>
      <c r="O56" s="190"/>
      <c r="P56" s="190"/>
      <c r="Q56" s="190"/>
      <c r="R56" s="190"/>
      <c r="S56" s="352"/>
      <c r="T56" s="353"/>
      <c r="U56" s="353"/>
      <c r="V56" s="353"/>
      <c r="W56" s="353"/>
      <c r="X56" s="354"/>
    </row>
    <row r="57" spans="1:24" ht="13.5" thickBot="1">
      <c r="B57" s="358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7"/>
      <c r="S57" s="355"/>
      <c r="T57" s="356"/>
      <c r="U57" s="356"/>
      <c r="V57" s="356"/>
      <c r="W57" s="356"/>
      <c r="X57" s="357"/>
    </row>
    <row r="58" spans="1:24" ht="26.65" thickBot="1">
      <c r="A58" s="3" t="s">
        <v>21</v>
      </c>
      <c r="B58" s="4" t="s">
        <v>106</v>
      </c>
      <c r="C58" s="19">
        <f>SUM(C59:C67)</f>
        <v>750</v>
      </c>
      <c r="D58" s="18">
        <f>SUM(D59:D67)</f>
        <v>600</v>
      </c>
      <c r="E58" s="19">
        <f>SUM(E59:E67)</f>
        <v>54</v>
      </c>
      <c r="F58" s="20"/>
      <c r="G58" s="20">
        <f t="shared" ref="G58:L58" si="5">SUM(G61:G67)</f>
        <v>0</v>
      </c>
      <c r="H58" s="20">
        <f t="shared" si="5"/>
        <v>0</v>
      </c>
      <c r="I58" s="19">
        <f t="shared" si="5"/>
        <v>0</v>
      </c>
      <c r="J58" s="20">
        <f t="shared" si="5"/>
        <v>0</v>
      </c>
      <c r="K58" s="20">
        <f t="shared" si="5"/>
        <v>0</v>
      </c>
      <c r="L58" s="19">
        <f t="shared" si="5"/>
        <v>0</v>
      </c>
      <c r="M58" s="20">
        <f t="shared" ref="M58:X58" si="6">SUM(M59:M67)</f>
        <v>60</v>
      </c>
      <c r="N58" s="20">
        <f t="shared" si="6"/>
        <v>60</v>
      </c>
      <c r="O58" s="19">
        <f t="shared" si="6"/>
        <v>8</v>
      </c>
      <c r="P58" s="20">
        <f t="shared" si="6"/>
        <v>30</v>
      </c>
      <c r="Q58" s="20">
        <f t="shared" si="6"/>
        <v>15</v>
      </c>
      <c r="R58" s="21">
        <f t="shared" si="6"/>
        <v>3</v>
      </c>
      <c r="S58" s="20">
        <f t="shared" si="6"/>
        <v>120</v>
      </c>
      <c r="T58" s="20">
        <f t="shared" si="6"/>
        <v>150</v>
      </c>
      <c r="U58" s="19">
        <f t="shared" si="6"/>
        <v>19</v>
      </c>
      <c r="V58" s="20">
        <f t="shared" si="6"/>
        <v>150</v>
      </c>
      <c r="W58" s="20">
        <f t="shared" si="6"/>
        <v>165</v>
      </c>
      <c r="X58" s="21">
        <f t="shared" si="6"/>
        <v>24</v>
      </c>
    </row>
    <row r="59" spans="1:24">
      <c r="A59" s="156">
        <v>22</v>
      </c>
      <c r="B59" s="48" t="s">
        <v>78</v>
      </c>
      <c r="C59" s="161">
        <v>60</v>
      </c>
      <c r="D59" s="87">
        <v>40</v>
      </c>
      <c r="E59" s="172">
        <v>4</v>
      </c>
      <c r="F59" s="74" t="s">
        <v>17</v>
      </c>
      <c r="G59" s="250"/>
      <c r="H59" s="251"/>
      <c r="I59" s="255"/>
      <c r="J59" s="250"/>
      <c r="K59" s="251"/>
      <c r="L59" s="255"/>
      <c r="M59" s="10">
        <v>30</v>
      </c>
      <c r="N59" s="11">
        <v>30</v>
      </c>
      <c r="O59" s="165">
        <v>4</v>
      </c>
      <c r="P59" s="250"/>
      <c r="Q59" s="251"/>
      <c r="R59" s="255"/>
      <c r="S59" s="250"/>
      <c r="T59" s="251"/>
      <c r="U59" s="255"/>
      <c r="V59" s="250"/>
      <c r="W59" s="251"/>
      <c r="X59" s="255"/>
    </row>
    <row r="60" spans="1:24" ht="26.25">
      <c r="A60" s="157">
        <v>23</v>
      </c>
      <c r="B60" s="49" t="s">
        <v>79</v>
      </c>
      <c r="C60" s="162">
        <v>60</v>
      </c>
      <c r="D60" s="164">
        <v>40</v>
      </c>
      <c r="E60" s="173">
        <v>4</v>
      </c>
      <c r="F60" s="74" t="s">
        <v>17</v>
      </c>
      <c r="G60" s="252"/>
      <c r="H60" s="253"/>
      <c r="I60" s="259"/>
      <c r="J60" s="252"/>
      <c r="K60" s="253"/>
      <c r="L60" s="259"/>
      <c r="M60" s="10">
        <v>30</v>
      </c>
      <c r="N60" s="11">
        <v>30</v>
      </c>
      <c r="O60" s="165">
        <v>4</v>
      </c>
      <c r="P60" s="252"/>
      <c r="Q60" s="253"/>
      <c r="R60" s="259"/>
      <c r="S60" s="252"/>
      <c r="T60" s="253"/>
      <c r="U60" s="259"/>
      <c r="V60" s="252"/>
      <c r="W60" s="253"/>
      <c r="X60" s="259"/>
    </row>
    <row r="61" spans="1:24">
      <c r="A61" s="157">
        <v>24</v>
      </c>
      <c r="B61" s="45" t="s">
        <v>80</v>
      </c>
      <c r="C61" s="162">
        <v>45</v>
      </c>
      <c r="D61" s="164">
        <v>30</v>
      </c>
      <c r="E61" s="173">
        <v>3</v>
      </c>
      <c r="F61" s="74" t="s">
        <v>17</v>
      </c>
      <c r="G61" s="252"/>
      <c r="H61" s="253"/>
      <c r="I61" s="259"/>
      <c r="J61" s="252"/>
      <c r="K61" s="253"/>
      <c r="L61" s="259"/>
      <c r="M61" s="244"/>
      <c r="N61" s="270"/>
      <c r="O61" s="271"/>
      <c r="P61" s="10">
        <v>30</v>
      </c>
      <c r="Q61" s="11">
        <v>15</v>
      </c>
      <c r="R61" s="165">
        <v>3</v>
      </c>
      <c r="S61" s="252"/>
      <c r="T61" s="253"/>
      <c r="U61" s="259"/>
      <c r="V61" s="252"/>
      <c r="W61" s="253"/>
      <c r="X61" s="259"/>
    </row>
    <row r="62" spans="1:24" ht="26.25">
      <c r="A62" s="157">
        <v>25</v>
      </c>
      <c r="B62" s="48" t="s">
        <v>81</v>
      </c>
      <c r="C62" s="162">
        <v>120</v>
      </c>
      <c r="D62" s="164">
        <v>80</v>
      </c>
      <c r="E62" s="173">
        <v>8</v>
      </c>
      <c r="F62" s="80" t="s">
        <v>17</v>
      </c>
      <c r="G62" s="252"/>
      <c r="H62" s="253"/>
      <c r="I62" s="259"/>
      <c r="J62" s="252"/>
      <c r="K62" s="253"/>
      <c r="L62" s="259"/>
      <c r="M62" s="252"/>
      <c r="N62" s="253"/>
      <c r="O62" s="259"/>
      <c r="P62" s="252"/>
      <c r="Q62" s="253"/>
      <c r="R62" s="259"/>
      <c r="S62" s="10">
        <v>30</v>
      </c>
      <c r="T62" s="11">
        <v>30</v>
      </c>
      <c r="U62" s="165">
        <v>4</v>
      </c>
      <c r="V62" s="10">
        <v>30</v>
      </c>
      <c r="W62" s="11">
        <v>30</v>
      </c>
      <c r="X62" s="165">
        <v>4</v>
      </c>
    </row>
    <row r="63" spans="1:24">
      <c r="A63" s="157">
        <v>26</v>
      </c>
      <c r="B63" s="49" t="s">
        <v>82</v>
      </c>
      <c r="C63" s="162">
        <v>90</v>
      </c>
      <c r="D63" s="91">
        <v>60</v>
      </c>
      <c r="E63" s="173">
        <v>6</v>
      </c>
      <c r="F63" s="74" t="s">
        <v>17</v>
      </c>
      <c r="G63" s="252"/>
      <c r="H63" s="253"/>
      <c r="I63" s="259"/>
      <c r="J63" s="252"/>
      <c r="K63" s="253"/>
      <c r="L63" s="259"/>
      <c r="M63" s="252"/>
      <c r="N63" s="253"/>
      <c r="O63" s="259"/>
      <c r="P63" s="252"/>
      <c r="Q63" s="253"/>
      <c r="R63" s="259"/>
      <c r="S63" s="10">
        <v>30</v>
      </c>
      <c r="T63" s="11">
        <v>15</v>
      </c>
      <c r="U63" s="165">
        <v>3</v>
      </c>
      <c r="V63" s="10">
        <v>30</v>
      </c>
      <c r="W63" s="11">
        <v>15</v>
      </c>
      <c r="X63" s="165">
        <v>3</v>
      </c>
    </row>
    <row r="64" spans="1:24">
      <c r="A64" s="157">
        <v>27</v>
      </c>
      <c r="B64" s="49" t="s">
        <v>83</v>
      </c>
      <c r="C64" s="162">
        <v>90</v>
      </c>
      <c r="D64" s="91">
        <v>60</v>
      </c>
      <c r="E64" s="173">
        <v>6</v>
      </c>
      <c r="F64" s="74" t="s">
        <v>17</v>
      </c>
      <c r="G64" s="252"/>
      <c r="H64" s="253"/>
      <c r="I64" s="259"/>
      <c r="J64" s="252"/>
      <c r="K64" s="253"/>
      <c r="L64" s="259"/>
      <c r="M64" s="252"/>
      <c r="N64" s="253"/>
      <c r="O64" s="259"/>
      <c r="P64" s="252"/>
      <c r="Q64" s="253"/>
      <c r="R64" s="259"/>
      <c r="S64" s="10">
        <v>30</v>
      </c>
      <c r="T64" s="11">
        <v>15</v>
      </c>
      <c r="U64" s="165">
        <v>3</v>
      </c>
      <c r="V64" s="10">
        <v>30</v>
      </c>
      <c r="W64" s="11">
        <v>15</v>
      </c>
      <c r="X64" s="165">
        <v>3</v>
      </c>
    </row>
    <row r="65" spans="1:28" ht="26.25">
      <c r="A65" s="157">
        <v>28</v>
      </c>
      <c r="B65" s="49" t="s">
        <v>84</v>
      </c>
      <c r="C65" s="162">
        <v>90</v>
      </c>
      <c r="D65" s="164">
        <v>60</v>
      </c>
      <c r="E65" s="173">
        <v>6</v>
      </c>
      <c r="F65" s="80" t="s">
        <v>17</v>
      </c>
      <c r="G65" s="252"/>
      <c r="H65" s="253"/>
      <c r="I65" s="259"/>
      <c r="J65" s="252"/>
      <c r="K65" s="253"/>
      <c r="L65" s="259"/>
      <c r="M65" s="252"/>
      <c r="N65" s="253"/>
      <c r="O65" s="259"/>
      <c r="P65" s="252"/>
      <c r="Q65" s="253"/>
      <c r="R65" s="259"/>
      <c r="S65" s="10">
        <v>15</v>
      </c>
      <c r="T65" s="11">
        <v>15</v>
      </c>
      <c r="U65" s="165">
        <v>2</v>
      </c>
      <c r="V65" s="10">
        <v>30</v>
      </c>
      <c r="W65" s="11">
        <v>30</v>
      </c>
      <c r="X65" s="165">
        <v>4</v>
      </c>
    </row>
    <row r="66" spans="1:28">
      <c r="A66" s="157">
        <v>29</v>
      </c>
      <c r="B66" s="49" t="s">
        <v>105</v>
      </c>
      <c r="C66" s="162">
        <v>75</v>
      </c>
      <c r="D66" s="164">
        <v>50</v>
      </c>
      <c r="E66" s="173">
        <v>5</v>
      </c>
      <c r="F66" s="80" t="s">
        <v>17</v>
      </c>
      <c r="G66" s="252"/>
      <c r="H66" s="253"/>
      <c r="I66" s="259"/>
      <c r="J66" s="252"/>
      <c r="K66" s="253"/>
      <c r="L66" s="259"/>
      <c r="M66" s="252"/>
      <c r="N66" s="253"/>
      <c r="O66" s="259"/>
      <c r="P66" s="252"/>
      <c r="Q66" s="253"/>
      <c r="R66" s="259"/>
      <c r="S66" s="10">
        <v>15</v>
      </c>
      <c r="T66" s="11">
        <v>15</v>
      </c>
      <c r="U66" s="165">
        <v>2</v>
      </c>
      <c r="V66" s="10">
        <v>30</v>
      </c>
      <c r="W66" s="11">
        <v>15</v>
      </c>
      <c r="X66" s="165">
        <v>3</v>
      </c>
    </row>
    <row r="67" spans="1:28" ht="30" customHeight="1" thickBot="1">
      <c r="A67" s="130">
        <v>30</v>
      </c>
      <c r="B67" s="139" t="s">
        <v>46</v>
      </c>
      <c r="C67" s="163">
        <v>120</v>
      </c>
      <c r="D67" s="104">
        <v>180</v>
      </c>
      <c r="E67" s="174">
        <v>12</v>
      </c>
      <c r="F67" s="74" t="s">
        <v>17</v>
      </c>
      <c r="G67" s="246"/>
      <c r="H67" s="247"/>
      <c r="I67" s="260"/>
      <c r="J67" s="246"/>
      <c r="K67" s="247"/>
      <c r="L67" s="260"/>
      <c r="M67" s="246"/>
      <c r="N67" s="247"/>
      <c r="O67" s="260"/>
      <c r="P67" s="246"/>
      <c r="Q67" s="247"/>
      <c r="R67" s="260"/>
      <c r="S67" s="302"/>
      <c r="T67" s="11">
        <v>60</v>
      </c>
      <c r="U67" s="165">
        <v>5</v>
      </c>
      <c r="V67" s="302"/>
      <c r="W67" s="11">
        <v>60</v>
      </c>
      <c r="X67" s="165">
        <v>7</v>
      </c>
      <c r="Y67" s="24"/>
    </row>
    <row r="68" spans="1:28" ht="13.5" thickBot="1">
      <c r="A68" s="25" t="s">
        <v>16</v>
      </c>
      <c r="B68" s="26" t="s">
        <v>72</v>
      </c>
      <c r="C68" s="25" t="s">
        <v>36</v>
      </c>
      <c r="D68" s="120">
        <v>180</v>
      </c>
      <c r="E68" s="19">
        <v>6</v>
      </c>
      <c r="F68" s="19" t="s">
        <v>17</v>
      </c>
      <c r="G68" s="20"/>
      <c r="H68" s="20"/>
      <c r="I68" s="19"/>
      <c r="J68" s="20"/>
      <c r="K68" s="20"/>
      <c r="L68" s="19"/>
      <c r="M68" s="20"/>
      <c r="N68" s="20"/>
      <c r="O68" s="19"/>
      <c r="P68" s="20"/>
      <c r="Q68" s="20"/>
      <c r="R68" s="21"/>
      <c r="S68" s="20"/>
      <c r="T68" s="20"/>
      <c r="U68" s="19"/>
      <c r="V68" s="20"/>
      <c r="W68" s="20"/>
      <c r="X68" s="21">
        <v>6</v>
      </c>
      <c r="Y68" s="24"/>
    </row>
    <row r="69" spans="1:28" ht="14.65" thickBot="1">
      <c r="A69" s="57"/>
      <c r="B69" s="322" t="s">
        <v>74</v>
      </c>
      <c r="C69" s="328">
        <f>SUM(C4,C9,C58)</f>
        <v>2445</v>
      </c>
      <c r="D69" s="330">
        <f>SUM(D4,D9,D58,D68)</f>
        <v>2110</v>
      </c>
      <c r="E69" s="316">
        <f>SUM(E4,E9,E58,E68)</f>
        <v>180</v>
      </c>
      <c r="F69" s="314" t="s">
        <v>44</v>
      </c>
      <c r="G69" s="30">
        <f>SUM(G4,G9,G58)</f>
        <v>255</v>
      </c>
      <c r="H69" s="27">
        <f>SUM(H4,H58,H9)</f>
        <v>210</v>
      </c>
      <c r="I69" s="170">
        <f>SUM(I68,I58,I4,I9)</f>
        <v>30</v>
      </c>
      <c r="J69" s="28">
        <f>SUM(J58,J4,K9)</f>
        <v>150</v>
      </c>
      <c r="K69" s="28">
        <f>SUM(K58,K4,K9)</f>
        <v>180</v>
      </c>
      <c r="L69" s="170">
        <f>SUM(L58,L4,L9,L68)</f>
        <v>30</v>
      </c>
      <c r="M69" s="27">
        <f>SUM(M58,M4,M9)</f>
        <v>225</v>
      </c>
      <c r="N69" s="27">
        <f>SUM(N58,N9,N4)</f>
        <v>240</v>
      </c>
      <c r="O69" s="170">
        <f>SUM(O68,O58,O4,O9)</f>
        <v>30</v>
      </c>
      <c r="P69" s="27">
        <f>SUM(P58,P9,P4)</f>
        <v>180</v>
      </c>
      <c r="Q69" s="27">
        <f>SUM(Q58,Q4,Q9)</f>
        <v>210</v>
      </c>
      <c r="R69" s="171">
        <f>SUM(R68,R58,R4,R9)</f>
        <v>30</v>
      </c>
      <c r="S69" s="27">
        <f>SUM(S58,S4,S9)</f>
        <v>210</v>
      </c>
      <c r="T69" s="27">
        <f>SUM(T58,T4,T9)</f>
        <v>225</v>
      </c>
      <c r="U69" s="170">
        <f>SUM(U68,U58,U4,U9)</f>
        <v>30</v>
      </c>
      <c r="V69" s="27">
        <f>SUM(V58,V4,V9)</f>
        <v>150</v>
      </c>
      <c r="W69" s="27">
        <f>SUM(W58,W4,W9)</f>
        <v>165</v>
      </c>
      <c r="X69" s="171">
        <f>SUM(X68,X58,X4,X9)</f>
        <v>30</v>
      </c>
      <c r="Y69" s="24"/>
    </row>
    <row r="70" spans="1:28" ht="28.9" thickBot="1">
      <c r="A70" s="58"/>
      <c r="B70" s="323"/>
      <c r="C70" s="329"/>
      <c r="D70" s="331"/>
      <c r="E70" s="317"/>
      <c r="F70" s="315"/>
      <c r="G70" s="307">
        <f>SUM(G69:H69)</f>
        <v>465</v>
      </c>
      <c r="H70" s="308"/>
      <c r="I70" s="191" t="s">
        <v>39</v>
      </c>
      <c r="J70" s="309">
        <f>SUM(J69:K69)</f>
        <v>330</v>
      </c>
      <c r="K70" s="310"/>
      <c r="L70" s="191" t="s">
        <v>38</v>
      </c>
      <c r="M70" s="307">
        <f>SUM(M69:N69)</f>
        <v>465</v>
      </c>
      <c r="N70" s="308"/>
      <c r="O70" s="191" t="s">
        <v>40</v>
      </c>
      <c r="P70" s="307">
        <f>SUM(P69:Q69)</f>
        <v>390</v>
      </c>
      <c r="Q70" s="308"/>
      <c r="R70" s="191" t="s">
        <v>41</v>
      </c>
      <c r="S70" s="307">
        <f>SUM(S69:T69)</f>
        <v>435</v>
      </c>
      <c r="T70" s="308"/>
      <c r="U70" s="191" t="s">
        <v>40</v>
      </c>
      <c r="V70" s="307">
        <f>SUM(V69:W69)</f>
        <v>315</v>
      </c>
      <c r="W70" s="308"/>
      <c r="X70" s="191" t="s">
        <v>43</v>
      </c>
      <c r="Y70" s="24"/>
      <c r="Z70" s="53"/>
      <c r="AA70" s="53"/>
      <c r="AB70" s="53"/>
    </row>
    <row r="71" spans="1:28" ht="13.5" thickBot="1">
      <c r="A71" s="58"/>
      <c r="B71" s="324"/>
      <c r="C71" s="332">
        <f>SUM(C69:D69)</f>
        <v>4555</v>
      </c>
      <c r="D71" s="333"/>
      <c r="E71" s="29"/>
      <c r="F71" s="122"/>
      <c r="G71" s="190"/>
      <c r="H71" s="190"/>
      <c r="I71" s="190"/>
      <c r="J71" s="155"/>
      <c r="K71" s="155"/>
      <c r="L71" s="190"/>
      <c r="M71" s="190"/>
      <c r="N71" s="190"/>
      <c r="O71" s="190"/>
      <c r="P71" s="190"/>
      <c r="Q71" s="190"/>
      <c r="R71" s="122"/>
      <c r="S71" s="350"/>
      <c r="T71" s="350"/>
      <c r="U71" s="350"/>
      <c r="V71" s="350"/>
      <c r="W71" s="350"/>
      <c r="X71" s="351"/>
      <c r="Y71" s="24"/>
      <c r="Z71" s="24"/>
      <c r="AA71" s="24"/>
      <c r="AB71" s="24"/>
    </row>
    <row r="72" spans="1:28" s="53" customFormat="1">
      <c r="A72" s="62"/>
      <c r="B72" s="123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31"/>
      <c r="T72" s="31"/>
      <c r="U72" s="31"/>
      <c r="V72" s="31"/>
      <c r="W72" s="31"/>
      <c r="X72" s="66"/>
      <c r="Y72" s="24"/>
      <c r="Z72" s="24"/>
      <c r="AA72" s="24"/>
      <c r="AB72" s="24"/>
    </row>
    <row r="73" spans="1:28" s="24" customFormat="1" ht="14.45" customHeight="1">
      <c r="A73" s="62"/>
      <c r="B73" s="66"/>
      <c r="C73" s="311" t="s">
        <v>24</v>
      </c>
      <c r="D73" s="312"/>
      <c r="E73" s="313"/>
      <c r="F73" s="59"/>
      <c r="G73" s="31"/>
      <c r="H73" s="31"/>
      <c r="I73" s="31"/>
      <c r="J73" s="31"/>
      <c r="K73" s="31"/>
      <c r="L73" s="31"/>
      <c r="M73" s="31"/>
      <c r="N73" s="31"/>
      <c r="O73" s="65"/>
      <c r="P73" s="31"/>
      <c r="Q73" s="31"/>
      <c r="R73" s="65"/>
      <c r="S73" s="31"/>
      <c r="T73" s="31"/>
      <c r="U73" s="31"/>
      <c r="V73" s="31"/>
      <c r="W73" s="31"/>
      <c r="X73" s="66"/>
    </row>
    <row r="74" spans="1:28" s="24" customFormat="1" ht="39.6" customHeight="1">
      <c r="A74" s="62"/>
      <c r="B74" s="63"/>
      <c r="C74" s="336" t="s">
        <v>37</v>
      </c>
      <c r="D74" s="337"/>
      <c r="E74" s="338"/>
      <c r="F74" s="60"/>
      <c r="G74" s="61"/>
      <c r="H74" s="61"/>
      <c r="I74" s="31"/>
      <c r="J74" s="61"/>
      <c r="K74" s="31"/>
      <c r="L74" s="31"/>
      <c r="M74" s="31"/>
      <c r="N74" s="31"/>
      <c r="O74" s="65"/>
      <c r="P74" s="31"/>
      <c r="Q74" s="31"/>
      <c r="R74" s="65"/>
      <c r="S74" s="31"/>
      <c r="T74" s="31"/>
      <c r="U74" s="31"/>
      <c r="V74" s="31"/>
      <c r="W74" s="31"/>
      <c r="X74" s="66"/>
    </row>
    <row r="75" spans="1:28" s="24" customFormat="1" ht="18.399999999999999" thickBot="1">
      <c r="A75" s="62"/>
      <c r="B75" s="64"/>
      <c r="C75" s="194"/>
      <c r="D75" s="195"/>
      <c r="E75" s="194"/>
      <c r="F75" s="159"/>
      <c r="G75" s="159"/>
      <c r="H75" s="160"/>
      <c r="I75" s="31"/>
      <c r="J75" s="61"/>
      <c r="K75" s="31"/>
      <c r="L75" s="31"/>
      <c r="M75" s="31"/>
      <c r="N75" s="31"/>
      <c r="O75" s="65"/>
      <c r="P75" s="31"/>
      <c r="Q75" s="31"/>
      <c r="R75" s="65"/>
      <c r="S75" s="31"/>
      <c r="T75" s="31"/>
      <c r="U75" s="31"/>
      <c r="V75" s="31"/>
      <c r="W75" s="31"/>
      <c r="X75" s="66"/>
    </row>
    <row r="76" spans="1:28" s="24" customFormat="1" ht="18.399999999999999" thickBot="1">
      <c r="A76" s="205"/>
      <c r="B76" s="339" t="s">
        <v>26</v>
      </c>
      <c r="C76" s="340"/>
      <c r="D76" s="340"/>
      <c r="E76" s="340"/>
      <c r="F76" s="340"/>
      <c r="G76" s="341"/>
      <c r="H76" s="196"/>
      <c r="I76" s="31"/>
      <c r="J76" s="61"/>
      <c r="K76" s="31"/>
      <c r="L76" s="31"/>
      <c r="M76" s="31"/>
      <c r="N76" s="31"/>
      <c r="O76" s="65"/>
      <c r="P76" s="31"/>
      <c r="Q76" s="31"/>
      <c r="R76" s="65"/>
      <c r="S76" s="31"/>
      <c r="T76" s="31"/>
      <c r="U76" s="31"/>
      <c r="V76" s="31"/>
      <c r="W76" s="31"/>
      <c r="X76" s="66"/>
    </row>
    <row r="77" spans="1:28" s="24" customFormat="1" ht="13.5" thickBot="1">
      <c r="A77" s="205"/>
      <c r="B77" s="304" t="s">
        <v>27</v>
      </c>
      <c r="C77" s="304" t="s">
        <v>28</v>
      </c>
      <c r="D77" s="127"/>
      <c r="E77" s="128"/>
      <c r="F77" s="128"/>
      <c r="G77" s="129"/>
      <c r="H77" s="59"/>
      <c r="I77" s="31"/>
      <c r="J77" s="67"/>
      <c r="K77" s="67"/>
      <c r="L77" s="67"/>
      <c r="M77" s="68"/>
      <c r="N77" s="69"/>
      <c r="O77" s="70"/>
      <c r="P77" s="70"/>
      <c r="Q77" s="71"/>
      <c r="R77" s="31"/>
      <c r="S77" s="31"/>
      <c r="T77" s="31"/>
      <c r="U77" s="31"/>
      <c r="V77" s="31"/>
      <c r="W77" s="31"/>
      <c r="X77" s="66"/>
    </row>
    <row r="78" spans="1:28" s="24" customFormat="1" ht="13.5" thickBot="1">
      <c r="A78" s="205"/>
      <c r="B78" s="305"/>
      <c r="C78" s="306"/>
      <c r="D78" s="127"/>
      <c r="E78" s="128"/>
      <c r="F78" s="128"/>
      <c r="G78" s="129"/>
      <c r="H78" s="59"/>
      <c r="I78" s="31"/>
      <c r="J78" s="67"/>
      <c r="K78" s="67"/>
      <c r="L78" s="67"/>
      <c r="M78" s="67"/>
      <c r="N78" s="67"/>
      <c r="O78" s="70"/>
      <c r="P78" s="70"/>
      <c r="Q78" s="72"/>
      <c r="R78" s="31"/>
      <c r="S78" s="31"/>
      <c r="T78" s="31"/>
      <c r="U78" s="31"/>
      <c r="V78" s="31"/>
      <c r="W78" s="31"/>
      <c r="X78" s="66"/>
    </row>
    <row r="79" spans="1:28" s="24" customFormat="1" ht="13.5" thickBot="1">
      <c r="A79" s="205"/>
      <c r="B79" s="305"/>
      <c r="C79" s="304" t="s">
        <v>29</v>
      </c>
      <c r="D79" s="127"/>
      <c r="E79" s="128"/>
      <c r="F79" s="128"/>
      <c r="G79" s="129"/>
      <c r="H79" s="59"/>
      <c r="I79" s="31"/>
      <c r="J79" s="31"/>
      <c r="K79" s="31"/>
      <c r="L79" s="31"/>
      <c r="M79" s="31"/>
      <c r="N79" s="31"/>
      <c r="O79" s="65"/>
      <c r="P79" s="31"/>
      <c r="Q79" s="31"/>
      <c r="R79" s="65"/>
      <c r="S79" s="31"/>
      <c r="T79" s="31"/>
      <c r="U79" s="31"/>
      <c r="V79" s="31"/>
      <c r="W79" s="31"/>
      <c r="X79" s="66"/>
    </row>
    <row r="80" spans="1:28" s="24" customFormat="1" ht="13.5" thickBot="1">
      <c r="A80" s="205"/>
      <c r="B80" s="306"/>
      <c r="C80" s="306"/>
      <c r="D80" s="127"/>
      <c r="E80" s="128"/>
      <c r="F80" s="128"/>
      <c r="G80" s="129"/>
      <c r="H80" s="59"/>
      <c r="I80" s="31"/>
      <c r="J80" s="31"/>
      <c r="K80" s="31"/>
      <c r="L80" s="31"/>
      <c r="M80" s="31"/>
      <c r="N80" s="31"/>
      <c r="O80" s="65"/>
      <c r="P80" s="31"/>
      <c r="Q80" s="31"/>
      <c r="R80" s="65"/>
      <c r="S80" s="31"/>
      <c r="T80" s="31"/>
      <c r="U80" s="31"/>
      <c r="V80" s="31"/>
      <c r="W80" s="31"/>
      <c r="X80" s="66"/>
    </row>
    <row r="81" spans="1:28" s="24" customFormat="1" ht="13.5" thickBot="1">
      <c r="A81" s="205"/>
      <c r="B81" s="304" t="s">
        <v>30</v>
      </c>
      <c r="C81" s="304" t="s">
        <v>28</v>
      </c>
      <c r="D81" s="127"/>
      <c r="E81" s="128"/>
      <c r="F81" s="128"/>
      <c r="G81" s="129"/>
      <c r="H81" s="197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5"/>
    </row>
    <row r="82" spans="1:28" s="24" customFormat="1" ht="13.5" thickBot="1">
      <c r="A82" s="205"/>
      <c r="B82" s="305"/>
      <c r="C82" s="306"/>
      <c r="D82" s="127"/>
      <c r="E82" s="128"/>
      <c r="F82" s="128"/>
      <c r="G82" s="129"/>
      <c r="H82" s="197"/>
      <c r="I82" s="99"/>
      <c r="J82" s="99"/>
      <c r="K82" s="99"/>
      <c r="L82" s="99"/>
      <c r="M82" s="99"/>
      <c r="N82" s="99"/>
      <c r="O82" s="100"/>
      <c r="P82" s="99"/>
      <c r="Q82" s="99"/>
      <c r="R82" s="100"/>
      <c r="S82" s="99"/>
      <c r="T82" s="99"/>
      <c r="U82" s="99"/>
      <c r="V82" s="99"/>
      <c r="W82" s="99"/>
      <c r="X82" s="101"/>
    </row>
    <row r="83" spans="1:28" s="24" customFormat="1" ht="13.5" thickBot="1">
      <c r="A83" s="205"/>
      <c r="B83" s="305"/>
      <c r="C83" s="304" t="s">
        <v>29</v>
      </c>
      <c r="D83" s="127"/>
      <c r="E83" s="128"/>
      <c r="F83" s="128"/>
      <c r="G83" s="129"/>
      <c r="H83" s="197"/>
      <c r="I83" s="99"/>
      <c r="J83" s="99"/>
      <c r="K83" s="99"/>
      <c r="L83" s="99"/>
      <c r="M83" s="99"/>
      <c r="N83" s="99"/>
      <c r="O83" s="100"/>
      <c r="P83" s="99"/>
      <c r="Q83" s="99"/>
      <c r="R83" s="100"/>
      <c r="S83" s="99"/>
      <c r="T83" s="99"/>
      <c r="U83" s="99"/>
      <c r="V83" s="99"/>
      <c r="W83" s="99"/>
      <c r="X83" s="101"/>
    </row>
    <row r="84" spans="1:28" s="24" customFormat="1" ht="13.5" thickBot="1">
      <c r="A84" s="206"/>
      <c r="B84" s="306"/>
      <c r="C84" s="306"/>
      <c r="D84" s="127"/>
      <c r="E84" s="128"/>
      <c r="F84" s="128"/>
      <c r="G84" s="129"/>
      <c r="H84" s="197"/>
      <c r="I84" s="99"/>
      <c r="J84" s="99"/>
      <c r="K84" s="99"/>
      <c r="L84" s="99"/>
      <c r="M84" s="99"/>
      <c r="N84" s="99"/>
      <c r="O84" s="100"/>
      <c r="P84" s="99"/>
      <c r="Q84" s="99"/>
      <c r="R84" s="100"/>
      <c r="S84" s="99"/>
      <c r="T84" s="99"/>
      <c r="U84" s="99"/>
      <c r="V84" s="99"/>
      <c r="W84" s="99"/>
      <c r="X84" s="101"/>
    </row>
    <row r="85" spans="1:28" s="24" customFormat="1">
      <c r="A85" s="201"/>
      <c r="B85" s="202"/>
      <c r="C85" s="203"/>
      <c r="D85" s="203"/>
      <c r="E85" s="203"/>
      <c r="F85" s="203"/>
      <c r="G85" s="203"/>
      <c r="H85" s="204"/>
      <c r="I85" s="198"/>
      <c r="J85" s="198"/>
      <c r="K85" s="198"/>
      <c r="L85" s="198"/>
      <c r="M85" s="198"/>
      <c r="N85" s="198"/>
      <c r="O85" s="199"/>
      <c r="P85" s="198"/>
      <c r="Q85" s="198"/>
      <c r="R85" s="199"/>
      <c r="S85" s="198"/>
      <c r="T85" s="198"/>
      <c r="U85" s="198"/>
      <c r="V85" s="198"/>
      <c r="W85" s="198"/>
      <c r="X85" s="200"/>
    </row>
    <row r="86" spans="1:28" s="24" customFormat="1">
      <c r="A86" s="23"/>
      <c r="B86" s="56"/>
      <c r="C86" s="12"/>
      <c r="D86" s="12"/>
      <c r="E86" s="12"/>
      <c r="F86" s="12"/>
      <c r="G86" s="12"/>
      <c r="H86" s="12"/>
      <c r="I86" s="54"/>
      <c r="J86" s="12"/>
      <c r="K86" s="12"/>
      <c r="L86" s="54"/>
      <c r="M86" s="12"/>
      <c r="N86" s="12"/>
      <c r="O86" s="55"/>
      <c r="P86" s="12"/>
      <c r="Q86" s="12"/>
      <c r="R86" s="55"/>
      <c r="S86" s="12"/>
      <c r="T86" s="12"/>
      <c r="U86" s="12"/>
      <c r="V86" s="12"/>
      <c r="W86" s="12"/>
      <c r="X86" s="12"/>
    </row>
    <row r="87" spans="1:28" s="24" customFormat="1">
      <c r="A87" s="23"/>
      <c r="B87" s="56"/>
      <c r="C87" s="12"/>
      <c r="D87" s="12"/>
      <c r="E87" s="12"/>
      <c r="F87" s="12"/>
      <c r="G87" s="12"/>
      <c r="H87" s="12"/>
      <c r="I87" s="54"/>
      <c r="J87" s="12"/>
      <c r="K87" s="12"/>
      <c r="L87" s="54"/>
      <c r="M87" s="12"/>
      <c r="N87" s="12"/>
      <c r="O87" s="55"/>
      <c r="P87" s="12"/>
      <c r="Q87" s="12"/>
      <c r="R87" s="55"/>
      <c r="S87" s="12"/>
      <c r="T87" s="12"/>
      <c r="U87" s="12"/>
      <c r="V87" s="12"/>
      <c r="W87" s="12"/>
      <c r="X87" s="12"/>
    </row>
    <row r="88" spans="1:28" s="24" customFormat="1">
      <c r="A88" s="23"/>
      <c r="B88" s="56"/>
      <c r="C88" s="12"/>
      <c r="D88" s="12"/>
      <c r="E88" s="12"/>
      <c r="F88" s="12"/>
      <c r="G88" s="12"/>
      <c r="H88" s="12"/>
      <c r="I88" s="54"/>
      <c r="J88" s="12"/>
      <c r="K88" s="12"/>
      <c r="L88" s="54"/>
      <c r="M88" s="12"/>
      <c r="N88" s="12"/>
      <c r="O88" s="55"/>
      <c r="P88" s="12"/>
      <c r="Q88" s="12"/>
      <c r="R88" s="55"/>
      <c r="S88" s="12"/>
      <c r="T88" s="12"/>
      <c r="U88" s="12"/>
      <c r="V88" s="12"/>
      <c r="W88" s="12"/>
      <c r="X88" s="12"/>
    </row>
    <row r="89" spans="1:28" s="24" customFormat="1">
      <c r="A89" s="23"/>
      <c r="B89" s="56"/>
      <c r="C89" s="12"/>
      <c r="D89" s="12"/>
      <c r="E89" s="12"/>
      <c r="F89" s="12"/>
      <c r="G89" s="12"/>
      <c r="H89" s="12"/>
      <c r="I89" s="54"/>
      <c r="J89" s="12"/>
      <c r="K89" s="12"/>
      <c r="L89" s="54"/>
      <c r="M89" s="12"/>
      <c r="N89" s="12"/>
      <c r="O89" s="55"/>
      <c r="P89" s="12"/>
      <c r="Q89" s="12"/>
      <c r="R89" s="55"/>
      <c r="S89" s="12"/>
      <c r="T89" s="12"/>
      <c r="U89" s="12"/>
      <c r="V89" s="12"/>
      <c r="W89" s="12"/>
      <c r="X89" s="12"/>
    </row>
    <row r="90" spans="1:28" s="24" customFormat="1">
      <c r="A90" s="23"/>
      <c r="B90" s="56"/>
      <c r="C90" s="12"/>
      <c r="D90" s="12"/>
      <c r="E90" s="12"/>
      <c r="F90" s="12"/>
      <c r="G90" s="12"/>
      <c r="H90" s="12"/>
      <c r="I90" s="54"/>
      <c r="J90" s="12"/>
      <c r="K90" s="12"/>
      <c r="L90" s="54"/>
      <c r="M90" s="12"/>
      <c r="N90" s="12"/>
      <c r="O90" s="55"/>
      <c r="P90" s="12"/>
      <c r="Q90" s="12"/>
      <c r="R90" s="55"/>
      <c r="S90" s="12"/>
      <c r="T90" s="12"/>
      <c r="U90" s="12"/>
      <c r="V90" s="12"/>
      <c r="W90" s="12"/>
      <c r="X90" s="12"/>
    </row>
    <row r="91" spans="1:28" s="24" customFormat="1">
      <c r="A91" s="23"/>
      <c r="B91" s="56"/>
      <c r="C91" s="12"/>
      <c r="D91" s="12"/>
      <c r="E91" s="12"/>
      <c r="F91" s="12"/>
      <c r="G91" s="12"/>
      <c r="H91" s="12"/>
      <c r="I91" s="54"/>
      <c r="J91" s="12"/>
      <c r="K91" s="12"/>
      <c r="L91" s="54"/>
      <c r="M91" s="12"/>
      <c r="N91" s="12"/>
      <c r="O91" s="55"/>
      <c r="P91" s="12"/>
      <c r="Q91" s="12"/>
      <c r="R91" s="55"/>
      <c r="S91" s="12"/>
      <c r="T91" s="12"/>
      <c r="U91" s="12"/>
      <c r="V91" s="12"/>
      <c r="W91" s="12"/>
      <c r="X91" s="12"/>
      <c r="Y91" s="53"/>
    </row>
    <row r="92" spans="1:28" s="24" customFormat="1">
      <c r="A92" s="23"/>
      <c r="B92" s="56"/>
      <c r="C92" s="12"/>
      <c r="D92" s="12"/>
      <c r="E92" s="12"/>
      <c r="F92" s="12"/>
      <c r="G92" s="12"/>
      <c r="H92" s="12"/>
      <c r="I92" s="54"/>
      <c r="J92" s="12"/>
      <c r="K92" s="12"/>
      <c r="L92" s="54"/>
      <c r="M92" s="12"/>
      <c r="N92" s="12"/>
      <c r="O92" s="55"/>
      <c r="P92" s="12"/>
      <c r="Q92" s="12"/>
      <c r="R92" s="55"/>
      <c r="S92" s="12"/>
      <c r="T92" s="12"/>
      <c r="U92" s="12"/>
      <c r="V92" s="12"/>
      <c r="W92" s="12"/>
      <c r="X92" s="12"/>
    </row>
    <row r="93" spans="1:28" s="24" customFormat="1">
      <c r="A93" s="23"/>
      <c r="B93" s="56"/>
      <c r="C93" s="12"/>
      <c r="D93" s="12"/>
      <c r="E93" s="12"/>
      <c r="F93" s="12"/>
      <c r="G93" s="12"/>
      <c r="H93" s="12"/>
      <c r="I93" s="54"/>
      <c r="J93" s="12"/>
      <c r="K93" s="12"/>
      <c r="L93" s="54"/>
      <c r="M93" s="12"/>
      <c r="N93" s="12"/>
      <c r="O93" s="55"/>
      <c r="P93" s="12"/>
      <c r="Q93" s="12"/>
      <c r="R93" s="55"/>
      <c r="S93" s="12"/>
      <c r="T93" s="12"/>
      <c r="U93" s="12"/>
      <c r="V93" s="12"/>
      <c r="W93" s="12"/>
      <c r="X93" s="12"/>
    </row>
    <row r="94" spans="1:28" s="24" customFormat="1">
      <c r="A94" s="23"/>
      <c r="B94" s="56"/>
      <c r="C94" s="12"/>
      <c r="D94" s="12"/>
      <c r="E94" s="12"/>
      <c r="F94" s="12"/>
      <c r="G94" s="12"/>
      <c r="H94" s="12"/>
      <c r="I94" s="54"/>
      <c r="J94" s="12"/>
      <c r="K94" s="12"/>
      <c r="L94" s="54"/>
      <c r="M94" s="12"/>
      <c r="N94" s="12"/>
      <c r="O94" s="55"/>
      <c r="P94" s="12"/>
      <c r="Q94" s="12"/>
      <c r="R94" s="55"/>
      <c r="S94" s="12"/>
      <c r="T94" s="12"/>
      <c r="U94" s="12"/>
      <c r="V94" s="12"/>
      <c r="W94" s="12"/>
      <c r="X94" s="12"/>
    </row>
    <row r="95" spans="1:28" s="24" customFormat="1">
      <c r="A95" s="23"/>
      <c r="B95" s="56"/>
      <c r="C95" s="12"/>
      <c r="D95" s="12"/>
      <c r="E95" s="12"/>
      <c r="F95" s="12"/>
      <c r="G95" s="12"/>
      <c r="H95" s="12"/>
      <c r="I95" s="54"/>
      <c r="J95" s="12"/>
      <c r="K95" s="12"/>
      <c r="L95" s="54"/>
      <c r="M95" s="12"/>
      <c r="N95" s="12"/>
      <c r="O95" s="55"/>
      <c r="P95" s="12"/>
      <c r="Q95" s="12"/>
      <c r="R95" s="55"/>
      <c r="S95" s="12"/>
      <c r="T95" s="12"/>
      <c r="U95" s="12"/>
      <c r="V95" s="12"/>
      <c r="W95" s="12"/>
      <c r="X95" s="12"/>
      <c r="Z95" s="53"/>
      <c r="AA95" s="53"/>
      <c r="AB95" s="53"/>
    </row>
    <row r="96" spans="1:28" s="24" customFormat="1">
      <c r="A96" s="23"/>
      <c r="B96" s="56"/>
      <c r="C96" s="12"/>
      <c r="D96" s="12"/>
      <c r="E96" s="12"/>
      <c r="F96" s="12"/>
      <c r="G96" s="12"/>
      <c r="H96" s="12"/>
      <c r="I96" s="54"/>
      <c r="J96" s="12"/>
      <c r="K96" s="12"/>
      <c r="L96" s="54"/>
      <c r="M96" s="12"/>
      <c r="N96" s="12"/>
      <c r="O96" s="55"/>
      <c r="P96" s="12"/>
      <c r="Q96" s="12"/>
      <c r="R96" s="55"/>
      <c r="S96" s="12"/>
      <c r="T96" s="12"/>
      <c r="U96" s="12"/>
      <c r="V96" s="12"/>
      <c r="W96" s="12"/>
      <c r="X96" s="12"/>
    </row>
    <row r="97" spans="1:28" s="53" customFormat="1">
      <c r="A97" s="23"/>
      <c r="B97" s="56"/>
      <c r="C97" s="12"/>
      <c r="D97" s="12"/>
      <c r="E97" s="12"/>
      <c r="F97" s="12"/>
      <c r="G97" s="12"/>
      <c r="H97" s="12"/>
      <c r="I97" s="54"/>
      <c r="J97" s="12"/>
      <c r="K97" s="12"/>
      <c r="L97" s="54"/>
      <c r="M97" s="12"/>
      <c r="N97" s="12"/>
      <c r="O97" s="55"/>
      <c r="P97" s="12"/>
      <c r="Q97" s="12"/>
      <c r="R97" s="55"/>
      <c r="S97" s="12"/>
      <c r="T97" s="12"/>
      <c r="U97" s="12"/>
      <c r="V97" s="12"/>
      <c r="W97" s="12"/>
      <c r="X97" s="12"/>
      <c r="Y97" s="24"/>
      <c r="Z97" s="24"/>
      <c r="AA97" s="24"/>
      <c r="AB97" s="24"/>
    </row>
    <row r="98" spans="1:28" s="24" customFormat="1">
      <c r="A98" s="23"/>
      <c r="B98" s="56"/>
      <c r="C98" s="12"/>
      <c r="D98" s="12"/>
      <c r="E98" s="12"/>
      <c r="F98" s="12"/>
      <c r="G98" s="12"/>
      <c r="H98" s="12"/>
      <c r="I98" s="54"/>
      <c r="J98" s="12"/>
      <c r="K98" s="12"/>
      <c r="L98" s="54"/>
      <c r="M98" s="12"/>
      <c r="N98" s="12"/>
      <c r="O98" s="55"/>
      <c r="P98" s="12"/>
      <c r="Q98" s="12"/>
      <c r="R98" s="55"/>
      <c r="S98" s="12"/>
      <c r="T98" s="12"/>
      <c r="U98" s="12"/>
      <c r="V98" s="12"/>
      <c r="W98" s="12"/>
      <c r="X98" s="12"/>
    </row>
    <row r="99" spans="1:28" s="24" customFormat="1">
      <c r="A99" s="23"/>
      <c r="B99" s="56"/>
      <c r="C99" s="12"/>
      <c r="D99" s="12"/>
      <c r="E99" s="12"/>
      <c r="F99" s="12"/>
      <c r="G99" s="12"/>
      <c r="H99" s="12"/>
      <c r="I99" s="54"/>
      <c r="J99" s="12"/>
      <c r="K99" s="12"/>
      <c r="L99" s="54"/>
      <c r="M99" s="12"/>
      <c r="N99" s="12"/>
      <c r="O99" s="55"/>
      <c r="P99" s="12"/>
      <c r="Q99" s="12"/>
      <c r="R99" s="55"/>
      <c r="S99" s="12"/>
      <c r="T99" s="12"/>
      <c r="U99" s="12"/>
      <c r="V99" s="12"/>
      <c r="W99" s="12"/>
      <c r="X99" s="12"/>
    </row>
    <row r="100" spans="1:28" s="24" customFormat="1">
      <c r="A100" s="23"/>
      <c r="B100" s="56"/>
      <c r="C100" s="12"/>
      <c r="D100" s="12"/>
      <c r="E100" s="12"/>
      <c r="F100" s="12"/>
      <c r="G100" s="12"/>
      <c r="H100" s="12"/>
      <c r="I100" s="54"/>
      <c r="J100" s="12"/>
      <c r="K100" s="12"/>
      <c r="L100" s="54"/>
      <c r="M100" s="12"/>
      <c r="N100" s="12"/>
      <c r="O100" s="55"/>
      <c r="P100" s="12"/>
      <c r="Q100" s="12"/>
      <c r="R100" s="55"/>
      <c r="S100" s="12"/>
      <c r="T100" s="12"/>
      <c r="U100" s="12"/>
      <c r="V100" s="12"/>
      <c r="W100" s="12"/>
      <c r="X100" s="12"/>
    </row>
    <row r="101" spans="1:28" s="24" customFormat="1">
      <c r="A101" s="23"/>
      <c r="B101" s="56"/>
      <c r="C101" s="12"/>
      <c r="D101" s="12"/>
      <c r="E101" s="12"/>
      <c r="F101" s="12"/>
      <c r="G101" s="12"/>
      <c r="H101" s="12"/>
      <c r="I101" s="54"/>
      <c r="J101" s="12"/>
      <c r="K101" s="12"/>
      <c r="L101" s="54"/>
      <c r="M101" s="12"/>
      <c r="N101" s="12"/>
      <c r="O101" s="55"/>
      <c r="P101" s="12"/>
      <c r="Q101" s="12"/>
      <c r="R101" s="55"/>
      <c r="S101" s="12"/>
      <c r="T101" s="12"/>
      <c r="U101" s="12"/>
      <c r="V101" s="12"/>
      <c r="W101" s="12"/>
      <c r="X101" s="12"/>
      <c r="Y101" s="53"/>
    </row>
    <row r="102" spans="1:28" s="24" customFormat="1">
      <c r="A102" s="23"/>
      <c r="B102" s="56"/>
      <c r="C102" s="12"/>
      <c r="D102" s="12"/>
      <c r="E102" s="12"/>
      <c r="F102" s="12"/>
      <c r="G102" s="12"/>
      <c r="H102" s="12"/>
      <c r="I102" s="54"/>
      <c r="J102" s="12"/>
      <c r="K102" s="12"/>
      <c r="L102" s="54"/>
      <c r="M102" s="12"/>
      <c r="N102" s="12"/>
      <c r="O102" s="55"/>
      <c r="P102" s="12"/>
      <c r="Q102" s="12"/>
      <c r="R102" s="55"/>
      <c r="S102" s="12"/>
      <c r="T102" s="12"/>
      <c r="U102" s="12"/>
      <c r="V102" s="12"/>
      <c r="W102" s="12"/>
      <c r="X102" s="12"/>
    </row>
    <row r="103" spans="1:28" s="24" customFormat="1">
      <c r="A103" s="23"/>
      <c r="B103" s="56"/>
      <c r="C103" s="12"/>
      <c r="D103" s="12"/>
      <c r="E103" s="12"/>
      <c r="F103" s="12"/>
      <c r="G103" s="12"/>
      <c r="H103" s="12"/>
      <c r="I103" s="54"/>
      <c r="J103" s="12"/>
      <c r="K103" s="12"/>
      <c r="L103" s="54"/>
      <c r="M103" s="12"/>
      <c r="N103" s="12"/>
      <c r="O103" s="55"/>
      <c r="P103" s="12"/>
      <c r="Q103" s="12"/>
      <c r="R103" s="55"/>
      <c r="S103" s="12"/>
      <c r="T103" s="12"/>
      <c r="U103" s="12"/>
      <c r="V103" s="12"/>
      <c r="W103" s="12"/>
      <c r="X103" s="12"/>
    </row>
    <row r="104" spans="1:28" s="24" customFormat="1">
      <c r="A104" s="23"/>
      <c r="B104" s="56"/>
      <c r="C104" s="12"/>
      <c r="D104" s="12"/>
      <c r="E104" s="12"/>
      <c r="F104" s="12"/>
      <c r="G104" s="12"/>
      <c r="H104" s="12"/>
      <c r="I104" s="54"/>
      <c r="J104" s="12"/>
      <c r="K104" s="12"/>
      <c r="L104" s="54"/>
      <c r="M104" s="12"/>
      <c r="N104" s="12"/>
      <c r="O104" s="55"/>
      <c r="P104" s="12"/>
      <c r="Q104" s="12"/>
      <c r="R104" s="55"/>
      <c r="S104" s="12"/>
      <c r="T104" s="12"/>
      <c r="U104" s="12"/>
      <c r="V104" s="12"/>
      <c r="W104" s="12"/>
      <c r="X104" s="12"/>
    </row>
    <row r="105" spans="1:28" s="24" customFormat="1">
      <c r="A105" s="23"/>
      <c r="B105" s="56"/>
      <c r="C105" s="12"/>
      <c r="D105" s="12"/>
      <c r="E105" s="12"/>
      <c r="F105" s="12"/>
      <c r="G105" s="12"/>
      <c r="H105" s="12"/>
      <c r="I105" s="54"/>
      <c r="J105" s="12"/>
      <c r="K105" s="12"/>
      <c r="L105" s="54"/>
      <c r="M105" s="12"/>
      <c r="N105" s="12"/>
      <c r="O105" s="55"/>
      <c r="P105" s="12"/>
      <c r="Q105" s="12"/>
      <c r="R105" s="55"/>
      <c r="S105" s="12"/>
      <c r="T105" s="12"/>
      <c r="U105" s="12"/>
      <c r="V105" s="12"/>
      <c r="W105" s="12"/>
      <c r="X105" s="12"/>
      <c r="Z105" s="53"/>
      <c r="AA105" s="53"/>
      <c r="AB105" s="53"/>
    </row>
    <row r="106" spans="1:28" s="24" customFormat="1">
      <c r="A106" s="23"/>
      <c r="B106" s="56"/>
      <c r="C106" s="12"/>
      <c r="D106" s="12"/>
      <c r="E106" s="12"/>
      <c r="F106" s="12"/>
      <c r="G106" s="12"/>
      <c r="H106" s="12"/>
      <c r="I106" s="54"/>
      <c r="J106" s="12"/>
      <c r="K106" s="12"/>
      <c r="L106" s="54"/>
      <c r="M106" s="12"/>
      <c r="N106" s="12"/>
      <c r="O106" s="55"/>
      <c r="P106" s="12"/>
      <c r="Q106" s="12"/>
      <c r="R106" s="55"/>
      <c r="S106" s="12"/>
      <c r="T106" s="12"/>
      <c r="U106" s="12"/>
      <c r="V106" s="12"/>
      <c r="W106" s="12"/>
      <c r="X106" s="12"/>
    </row>
    <row r="107" spans="1:28" s="53" customFormat="1">
      <c r="A107" s="23"/>
      <c r="B107" s="56"/>
      <c r="C107" s="12"/>
      <c r="D107" s="12"/>
      <c r="E107" s="12"/>
      <c r="F107" s="12"/>
      <c r="G107" s="12"/>
      <c r="H107" s="12"/>
      <c r="I107" s="54"/>
      <c r="J107" s="12"/>
      <c r="K107" s="12"/>
      <c r="L107" s="54"/>
      <c r="M107" s="12"/>
      <c r="N107" s="12"/>
      <c r="O107" s="55"/>
      <c r="P107" s="12"/>
      <c r="Q107" s="12"/>
      <c r="R107" s="55"/>
      <c r="S107" s="12"/>
      <c r="T107" s="12"/>
      <c r="U107" s="12"/>
      <c r="V107" s="12"/>
      <c r="W107" s="12"/>
      <c r="X107" s="12"/>
      <c r="Y107" s="24"/>
      <c r="Z107" s="24"/>
      <c r="AA107" s="24"/>
      <c r="AB107" s="24"/>
    </row>
    <row r="108" spans="1:28" s="24" customFormat="1">
      <c r="A108" s="23"/>
      <c r="B108" s="56"/>
      <c r="C108" s="12"/>
      <c r="D108" s="12"/>
      <c r="E108" s="12"/>
      <c r="F108" s="12"/>
      <c r="G108" s="12"/>
      <c r="H108" s="12"/>
      <c r="I108" s="54"/>
      <c r="J108" s="12"/>
      <c r="K108" s="12"/>
      <c r="L108" s="54"/>
      <c r="M108" s="12"/>
      <c r="N108" s="12"/>
      <c r="O108" s="55"/>
      <c r="P108" s="12"/>
      <c r="Q108" s="12"/>
      <c r="R108" s="55"/>
      <c r="S108" s="12"/>
      <c r="T108" s="12"/>
      <c r="U108" s="12"/>
      <c r="V108" s="12"/>
      <c r="W108" s="12"/>
      <c r="X108" s="12"/>
    </row>
    <row r="109" spans="1:28" s="24" customFormat="1">
      <c r="A109" s="23"/>
      <c r="B109" s="56"/>
      <c r="C109" s="12"/>
      <c r="D109" s="12"/>
      <c r="E109" s="12"/>
      <c r="F109" s="12"/>
      <c r="G109" s="12"/>
      <c r="H109" s="12"/>
      <c r="I109" s="54"/>
      <c r="J109" s="12"/>
      <c r="K109" s="12"/>
      <c r="L109" s="54"/>
      <c r="M109" s="12"/>
      <c r="N109" s="12"/>
      <c r="O109" s="55"/>
      <c r="P109" s="12"/>
      <c r="Q109" s="12"/>
      <c r="R109" s="55"/>
      <c r="S109" s="12"/>
      <c r="T109" s="12"/>
      <c r="U109" s="12"/>
      <c r="V109" s="12"/>
      <c r="W109" s="12"/>
      <c r="X109" s="12"/>
    </row>
    <row r="110" spans="1:28" s="24" customFormat="1">
      <c r="A110" s="23"/>
      <c r="B110" s="56"/>
      <c r="C110" s="12"/>
      <c r="D110" s="12"/>
      <c r="E110" s="12"/>
      <c r="F110" s="12"/>
      <c r="G110" s="12"/>
      <c r="H110" s="12"/>
      <c r="I110" s="54"/>
      <c r="J110" s="12"/>
      <c r="K110" s="12"/>
      <c r="L110" s="54"/>
      <c r="M110" s="12"/>
      <c r="N110" s="12"/>
      <c r="O110" s="55"/>
      <c r="P110" s="12"/>
      <c r="Q110" s="12"/>
      <c r="R110" s="55"/>
      <c r="S110" s="12"/>
      <c r="T110" s="12"/>
      <c r="U110" s="12"/>
      <c r="V110" s="12"/>
      <c r="W110" s="12"/>
      <c r="X110" s="12"/>
    </row>
    <row r="111" spans="1:28" s="24" customFormat="1">
      <c r="A111" s="23"/>
      <c r="B111" s="56"/>
      <c r="C111" s="12"/>
      <c r="D111" s="12"/>
      <c r="E111" s="12"/>
      <c r="F111" s="12"/>
      <c r="G111" s="12"/>
      <c r="H111" s="12"/>
      <c r="I111" s="54"/>
      <c r="J111" s="12"/>
      <c r="K111" s="12"/>
      <c r="L111" s="54"/>
      <c r="M111" s="12"/>
      <c r="N111" s="12"/>
      <c r="O111" s="55"/>
      <c r="P111" s="12"/>
      <c r="Q111" s="12"/>
      <c r="R111" s="55"/>
      <c r="S111" s="12"/>
      <c r="T111" s="12"/>
      <c r="U111" s="12"/>
      <c r="V111" s="12"/>
      <c r="W111" s="12"/>
      <c r="X111" s="12"/>
      <c r="Y111" s="12"/>
    </row>
    <row r="112" spans="1:28" s="24" customFormat="1">
      <c r="A112" s="23"/>
      <c r="B112" s="56"/>
      <c r="C112" s="12"/>
      <c r="D112" s="12"/>
      <c r="E112" s="12"/>
      <c r="F112" s="12"/>
      <c r="G112" s="12"/>
      <c r="H112" s="12"/>
      <c r="I112" s="54"/>
      <c r="J112" s="12"/>
      <c r="K112" s="12"/>
      <c r="L112" s="54"/>
      <c r="M112" s="12"/>
      <c r="N112" s="12"/>
      <c r="O112" s="55"/>
      <c r="P112" s="12"/>
      <c r="Q112" s="12"/>
      <c r="R112" s="55"/>
      <c r="S112" s="12"/>
      <c r="T112" s="12"/>
      <c r="U112" s="12"/>
      <c r="V112" s="12"/>
      <c r="W112" s="12"/>
      <c r="X112" s="12"/>
      <c r="Y112" s="12"/>
    </row>
    <row r="113" spans="1:28" s="24" customFormat="1">
      <c r="A113" s="23"/>
      <c r="B113" s="56"/>
      <c r="C113" s="12"/>
      <c r="D113" s="12"/>
      <c r="E113" s="12"/>
      <c r="F113" s="12"/>
      <c r="G113" s="12"/>
      <c r="H113" s="12"/>
      <c r="I113" s="54"/>
      <c r="J113" s="12"/>
      <c r="K113" s="12"/>
      <c r="L113" s="54"/>
      <c r="M113" s="12"/>
      <c r="N113" s="12"/>
      <c r="O113" s="55"/>
      <c r="P113" s="12"/>
      <c r="Q113" s="12"/>
      <c r="R113" s="55"/>
      <c r="S113" s="12"/>
      <c r="T113" s="12"/>
      <c r="U113" s="12"/>
      <c r="V113" s="12"/>
      <c r="W113" s="12"/>
      <c r="X113" s="12"/>
      <c r="Y113" s="12"/>
    </row>
    <row r="114" spans="1:28" s="24" customFormat="1">
      <c r="A114" s="23"/>
      <c r="B114" s="56"/>
      <c r="C114" s="12"/>
      <c r="D114" s="12"/>
      <c r="E114" s="12"/>
      <c r="F114" s="12"/>
      <c r="G114" s="12"/>
      <c r="H114" s="12"/>
      <c r="I114" s="54"/>
      <c r="J114" s="12"/>
      <c r="K114" s="12"/>
      <c r="L114" s="54"/>
      <c r="M114" s="12"/>
      <c r="N114" s="12"/>
      <c r="O114" s="55"/>
      <c r="P114" s="12"/>
      <c r="Q114" s="12"/>
      <c r="R114" s="55"/>
      <c r="S114" s="12"/>
      <c r="T114" s="12"/>
      <c r="U114" s="12"/>
      <c r="V114" s="12"/>
      <c r="W114" s="12"/>
      <c r="X114" s="12"/>
      <c r="Y114" s="12"/>
    </row>
    <row r="115" spans="1:28" s="24" customFormat="1">
      <c r="A115" s="23"/>
      <c r="B115" s="56"/>
      <c r="C115" s="12"/>
      <c r="D115" s="12"/>
      <c r="E115" s="12"/>
      <c r="F115" s="12"/>
      <c r="G115" s="12"/>
      <c r="H115" s="12"/>
      <c r="I115" s="54"/>
      <c r="J115" s="12"/>
      <c r="K115" s="12"/>
      <c r="L115" s="54"/>
      <c r="M115" s="12"/>
      <c r="N115" s="12"/>
      <c r="O115" s="55"/>
      <c r="P115" s="12"/>
      <c r="Q115" s="12"/>
      <c r="R115" s="55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s="24" customFormat="1">
      <c r="A116" s="23"/>
      <c r="B116" s="56"/>
      <c r="C116" s="12"/>
      <c r="D116" s="12"/>
      <c r="E116" s="12"/>
      <c r="F116" s="12"/>
      <c r="G116" s="12"/>
      <c r="H116" s="12"/>
      <c r="I116" s="54"/>
      <c r="J116" s="12"/>
      <c r="K116" s="12"/>
      <c r="L116" s="54"/>
      <c r="M116" s="12"/>
      <c r="N116" s="12"/>
      <c r="O116" s="55"/>
      <c r="P116" s="12"/>
      <c r="Q116" s="12"/>
      <c r="R116" s="55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</sheetData>
  <mergeCells count="64">
    <mergeCell ref="F38:F39"/>
    <mergeCell ref="S40:X41"/>
    <mergeCell ref="P55:Q55"/>
    <mergeCell ref="S55:T55"/>
    <mergeCell ref="V55:W55"/>
    <mergeCell ref="C56:D56"/>
    <mergeCell ref="S56:X57"/>
    <mergeCell ref="B57:R57"/>
    <mergeCell ref="G55:H55"/>
    <mergeCell ref="J55:K55"/>
    <mergeCell ref="M55:N55"/>
    <mergeCell ref="C54:C55"/>
    <mergeCell ref="E54:E55"/>
    <mergeCell ref="C71:D71"/>
    <mergeCell ref="S71:X71"/>
    <mergeCell ref="P70:Q70"/>
    <mergeCell ref="S70:T70"/>
    <mergeCell ref="V70:W70"/>
    <mergeCell ref="G70:H70"/>
    <mergeCell ref="A1:X1"/>
    <mergeCell ref="A2:A3"/>
    <mergeCell ref="G2:I2"/>
    <mergeCell ref="D2:D3"/>
    <mergeCell ref="B2:B3"/>
    <mergeCell ref="P2:R2"/>
    <mergeCell ref="E2:E3"/>
    <mergeCell ref="F2:F3"/>
    <mergeCell ref="J2:L2"/>
    <mergeCell ref="M2:O2"/>
    <mergeCell ref="S2:U2"/>
    <mergeCell ref="V2:X2"/>
    <mergeCell ref="C2:C3"/>
    <mergeCell ref="B38:B40"/>
    <mergeCell ref="B81:B84"/>
    <mergeCell ref="C81:C82"/>
    <mergeCell ref="C83:C84"/>
    <mergeCell ref="B41:R41"/>
    <mergeCell ref="J70:K70"/>
    <mergeCell ref="M70:N70"/>
    <mergeCell ref="C69:C70"/>
    <mergeCell ref="D69:D70"/>
    <mergeCell ref="D54:D55"/>
    <mergeCell ref="C40:D40"/>
    <mergeCell ref="I81:X81"/>
    <mergeCell ref="C74:E74"/>
    <mergeCell ref="B76:G76"/>
    <mergeCell ref="S39:T39"/>
    <mergeCell ref="V39:W39"/>
    <mergeCell ref="B77:B80"/>
    <mergeCell ref="C77:C78"/>
    <mergeCell ref="C79:C80"/>
    <mergeCell ref="P39:Q39"/>
    <mergeCell ref="M39:N39"/>
    <mergeCell ref="J39:K39"/>
    <mergeCell ref="G39:H39"/>
    <mergeCell ref="C73:E73"/>
    <mergeCell ref="F54:F55"/>
    <mergeCell ref="E69:E70"/>
    <mergeCell ref="F69:F70"/>
    <mergeCell ref="C38:C39"/>
    <mergeCell ref="D38:D39"/>
    <mergeCell ref="E38:E39"/>
    <mergeCell ref="B69:B71"/>
    <mergeCell ref="B54:B56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7"/>
  <sheetViews>
    <sheetView tabSelected="1" view="pageBreakPreview" zoomScaleNormal="65" zoomScaleSheetLayoutView="100" workbookViewId="0">
      <selection activeCell="B60" sqref="B60"/>
    </sheetView>
  </sheetViews>
  <sheetFormatPr defaultColWidth="8.86328125" defaultRowHeight="12.75"/>
  <cols>
    <col min="1" max="1" width="5.265625" style="118" customWidth="1"/>
    <col min="2" max="2" width="50.59765625" style="118" customWidth="1"/>
    <col min="3" max="3" width="8.86328125" style="124"/>
    <col min="4" max="4" width="14.86328125" style="118" customWidth="1"/>
    <col min="5" max="6" width="8.86328125" style="118"/>
    <col min="7" max="7" width="9.1328125" style="118" customWidth="1"/>
    <col min="8" max="8" width="8.86328125" style="118"/>
    <col min="9" max="9" width="8.73046875" style="118" customWidth="1"/>
    <col min="10" max="10" width="4" style="118" customWidth="1"/>
    <col min="11" max="11" width="8.73046875" style="118" customWidth="1"/>
    <col min="12" max="12" width="4" style="118" customWidth="1"/>
    <col min="13" max="13" width="6.3984375" style="118" customWidth="1"/>
    <col min="14" max="14" width="8.73046875" style="118" customWidth="1"/>
    <col min="15" max="15" width="4" style="118" customWidth="1"/>
    <col min="16" max="16" width="8.73046875" style="118" customWidth="1"/>
    <col min="17" max="17" width="4" style="118" customWidth="1"/>
    <col min="18" max="18" width="6.3984375" style="118" customWidth="1"/>
    <col min="19" max="19" width="8.73046875" style="118" customWidth="1"/>
    <col min="20" max="20" width="4" style="118" customWidth="1"/>
    <col min="21" max="21" width="8.73046875" style="118" customWidth="1"/>
    <col min="22" max="22" width="4" style="118" customWidth="1"/>
    <col min="23" max="23" width="6.3984375" style="118" customWidth="1"/>
    <col min="24" max="24" width="8.73046875" style="118" customWidth="1"/>
    <col min="25" max="25" width="4" style="118" customWidth="1"/>
    <col min="26" max="26" width="8.73046875" style="118" customWidth="1"/>
    <col min="27" max="27" width="4" style="118" customWidth="1"/>
    <col min="28" max="28" width="6.3984375" style="118" customWidth="1"/>
    <col min="29" max="29" width="8.73046875" style="118" customWidth="1"/>
    <col min="30" max="30" width="4" style="118" customWidth="1"/>
    <col min="31" max="31" width="8.73046875" style="118" customWidth="1"/>
    <col min="32" max="32" width="4" style="118" customWidth="1"/>
    <col min="33" max="33" width="6.3984375" style="118" customWidth="1"/>
    <col min="34" max="34" width="8.73046875" style="118" customWidth="1"/>
    <col min="35" max="35" width="4" style="118" customWidth="1"/>
    <col min="36" max="36" width="8.73046875" style="118" customWidth="1"/>
    <col min="37" max="37" width="4" style="118" customWidth="1"/>
    <col min="38" max="38" width="6.3984375" style="118" customWidth="1"/>
    <col min="39" max="16384" width="8.86328125" style="118"/>
  </cols>
  <sheetData>
    <row r="1" spans="1:42">
      <c r="A1" s="408" t="s">
        <v>35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10"/>
    </row>
    <row r="2" spans="1:42" ht="97.9" customHeight="1" thickBot="1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4"/>
    </row>
    <row r="3" spans="1:42" ht="16.149999999999999" customHeight="1" thickBot="1">
      <c r="A3" s="345" t="s">
        <v>0</v>
      </c>
      <c r="B3" s="345" t="s">
        <v>3</v>
      </c>
      <c r="C3" s="403" t="s">
        <v>87</v>
      </c>
      <c r="D3" s="345" t="s">
        <v>11</v>
      </c>
      <c r="E3" s="345" t="s">
        <v>85</v>
      </c>
      <c r="F3" s="345" t="s">
        <v>12</v>
      </c>
      <c r="G3" s="345" t="s">
        <v>1</v>
      </c>
      <c r="H3" s="345" t="s">
        <v>14</v>
      </c>
      <c r="I3" s="347" t="s">
        <v>4</v>
      </c>
      <c r="J3" s="348"/>
      <c r="K3" s="348"/>
      <c r="L3" s="348"/>
      <c r="M3" s="349"/>
      <c r="N3" s="347" t="s">
        <v>5</v>
      </c>
      <c r="O3" s="348"/>
      <c r="P3" s="348"/>
      <c r="Q3" s="348"/>
      <c r="R3" s="349"/>
      <c r="S3" s="411" t="s">
        <v>6</v>
      </c>
      <c r="T3" s="412"/>
      <c r="U3" s="412"/>
      <c r="V3" s="412"/>
      <c r="W3" s="413"/>
      <c r="X3" s="347" t="s">
        <v>7</v>
      </c>
      <c r="Y3" s="348"/>
      <c r="Z3" s="348"/>
      <c r="AA3" s="348"/>
      <c r="AB3" s="349"/>
      <c r="AC3" s="411" t="s">
        <v>18</v>
      </c>
      <c r="AD3" s="412"/>
      <c r="AE3" s="412"/>
      <c r="AF3" s="412"/>
      <c r="AG3" s="413"/>
      <c r="AH3" s="347" t="s">
        <v>19</v>
      </c>
      <c r="AI3" s="348"/>
      <c r="AJ3" s="348"/>
      <c r="AK3" s="348"/>
      <c r="AL3" s="349"/>
    </row>
    <row r="4" spans="1:42" ht="13.15">
      <c r="A4" s="406"/>
      <c r="B4" s="406"/>
      <c r="C4" s="404"/>
      <c r="D4" s="406"/>
      <c r="E4" s="406"/>
      <c r="F4" s="406"/>
      <c r="G4" s="406"/>
      <c r="H4" s="406"/>
      <c r="I4" s="402" t="s">
        <v>9</v>
      </c>
      <c r="J4" s="399"/>
      <c r="K4" s="398" t="s">
        <v>10</v>
      </c>
      <c r="L4" s="399"/>
      <c r="M4" s="400" t="s">
        <v>1</v>
      </c>
      <c r="N4" s="402" t="s">
        <v>9</v>
      </c>
      <c r="O4" s="399"/>
      <c r="P4" s="398" t="s">
        <v>10</v>
      </c>
      <c r="Q4" s="399"/>
      <c r="R4" s="400" t="s">
        <v>1</v>
      </c>
      <c r="S4" s="402" t="s">
        <v>9</v>
      </c>
      <c r="T4" s="399"/>
      <c r="U4" s="398" t="s">
        <v>10</v>
      </c>
      <c r="V4" s="399"/>
      <c r="W4" s="400" t="s">
        <v>1</v>
      </c>
      <c r="X4" s="402" t="s">
        <v>9</v>
      </c>
      <c r="Y4" s="399"/>
      <c r="Z4" s="398" t="s">
        <v>10</v>
      </c>
      <c r="AA4" s="399"/>
      <c r="AB4" s="400" t="s">
        <v>1</v>
      </c>
      <c r="AC4" s="402" t="s">
        <v>9</v>
      </c>
      <c r="AD4" s="399"/>
      <c r="AE4" s="398" t="s">
        <v>10</v>
      </c>
      <c r="AF4" s="399"/>
      <c r="AG4" s="400" t="s">
        <v>1</v>
      </c>
      <c r="AH4" s="402" t="s">
        <v>9</v>
      </c>
      <c r="AI4" s="399"/>
      <c r="AJ4" s="398" t="s">
        <v>10</v>
      </c>
      <c r="AK4" s="399"/>
      <c r="AL4" s="400" t="s">
        <v>1</v>
      </c>
    </row>
    <row r="5" spans="1:42" ht="94.15" customHeight="1" thickBot="1">
      <c r="A5" s="346"/>
      <c r="B5" s="346"/>
      <c r="C5" s="405"/>
      <c r="D5" s="346"/>
      <c r="E5" s="346"/>
      <c r="F5" s="346"/>
      <c r="G5" s="346"/>
      <c r="H5" s="346"/>
      <c r="I5" s="83" t="s">
        <v>23</v>
      </c>
      <c r="J5" s="84" t="s">
        <v>33</v>
      </c>
      <c r="K5" s="83" t="s">
        <v>23</v>
      </c>
      <c r="L5" s="84" t="s">
        <v>33</v>
      </c>
      <c r="M5" s="401"/>
      <c r="N5" s="83" t="s">
        <v>23</v>
      </c>
      <c r="O5" s="84" t="s">
        <v>33</v>
      </c>
      <c r="P5" s="83" t="s">
        <v>23</v>
      </c>
      <c r="Q5" s="84" t="s">
        <v>33</v>
      </c>
      <c r="R5" s="401"/>
      <c r="S5" s="83" t="s">
        <v>23</v>
      </c>
      <c r="T5" s="84" t="s">
        <v>33</v>
      </c>
      <c r="U5" s="83" t="s">
        <v>23</v>
      </c>
      <c r="V5" s="84" t="s">
        <v>33</v>
      </c>
      <c r="W5" s="401"/>
      <c r="X5" s="83" t="s">
        <v>23</v>
      </c>
      <c r="Y5" s="84" t="s">
        <v>33</v>
      </c>
      <c r="Z5" s="83" t="s">
        <v>23</v>
      </c>
      <c r="AA5" s="84" t="s">
        <v>33</v>
      </c>
      <c r="AB5" s="401"/>
      <c r="AC5" s="83" t="s">
        <v>23</v>
      </c>
      <c r="AD5" s="84" t="s">
        <v>33</v>
      </c>
      <c r="AE5" s="83" t="s">
        <v>23</v>
      </c>
      <c r="AF5" s="84" t="s">
        <v>33</v>
      </c>
      <c r="AG5" s="401"/>
      <c r="AH5" s="83" t="s">
        <v>23</v>
      </c>
      <c r="AI5" s="84" t="s">
        <v>33</v>
      </c>
      <c r="AJ5" s="83" t="s">
        <v>23</v>
      </c>
      <c r="AK5" s="84" t="s">
        <v>33</v>
      </c>
      <c r="AL5" s="401"/>
    </row>
    <row r="6" spans="1:42" ht="13.5" thickBot="1">
      <c r="A6" s="26" t="s">
        <v>2</v>
      </c>
      <c r="B6" s="33" t="s">
        <v>13</v>
      </c>
      <c r="C6" s="82">
        <f>SUM(C7:C10)</f>
        <v>180</v>
      </c>
      <c r="D6" s="5">
        <f>SUM(D7:D10)</f>
        <v>108</v>
      </c>
      <c r="E6" s="85">
        <f>SUM(E7:E10)</f>
        <v>72</v>
      </c>
      <c r="F6" s="6">
        <f>SUM(F7:F10)</f>
        <v>120</v>
      </c>
      <c r="G6" s="5">
        <f>SUM(G7:G10)</f>
        <v>11</v>
      </c>
      <c r="H6" s="7"/>
      <c r="I6" s="8">
        <f t="shared" ref="I6:AL6" si="0">SUM(I7:I10)</f>
        <v>9</v>
      </c>
      <c r="J6" s="107">
        <f>SUM(J7:J10)</f>
        <v>18</v>
      </c>
      <c r="K6" s="8">
        <f>SUM(K7:K10)</f>
        <v>36</v>
      </c>
      <c r="L6" s="107">
        <f t="shared" si="0"/>
        <v>12</v>
      </c>
      <c r="M6" s="7">
        <f t="shared" si="0"/>
        <v>6</v>
      </c>
      <c r="N6" s="8">
        <f t="shared" si="0"/>
        <v>0</v>
      </c>
      <c r="O6" s="107">
        <f>SUM(O9)</f>
        <v>0</v>
      </c>
      <c r="P6" s="8">
        <f t="shared" si="0"/>
        <v>18</v>
      </c>
      <c r="Q6" s="107">
        <f>SUM(Q9)</f>
        <v>12</v>
      </c>
      <c r="R6" s="7">
        <f t="shared" si="0"/>
        <v>1</v>
      </c>
      <c r="S6" s="8">
        <f t="shared" si="0"/>
        <v>0</v>
      </c>
      <c r="T6" s="107">
        <f>SUM(T9)</f>
        <v>0</v>
      </c>
      <c r="U6" s="8">
        <f t="shared" si="0"/>
        <v>18</v>
      </c>
      <c r="V6" s="107">
        <f>SUM(V9)</f>
        <v>12</v>
      </c>
      <c r="W6" s="7">
        <f t="shared" si="0"/>
        <v>1</v>
      </c>
      <c r="X6" s="8">
        <f t="shared" si="0"/>
        <v>0</v>
      </c>
      <c r="Y6" s="107">
        <f>SUM(Y9:Y10)</f>
        <v>0</v>
      </c>
      <c r="Z6" s="8">
        <f t="shared" si="0"/>
        <v>33</v>
      </c>
      <c r="AA6" s="108">
        <f>SUM(AA9:AA10)</f>
        <v>12</v>
      </c>
      <c r="AB6" s="9">
        <f t="shared" si="0"/>
        <v>3</v>
      </c>
      <c r="AC6" s="8">
        <f t="shared" si="0"/>
        <v>0</v>
      </c>
      <c r="AD6" s="107">
        <v>0</v>
      </c>
      <c r="AE6" s="8">
        <f t="shared" si="0"/>
        <v>0</v>
      </c>
      <c r="AF6" s="107">
        <v>0</v>
      </c>
      <c r="AG6" s="7">
        <f t="shared" si="0"/>
        <v>0</v>
      </c>
      <c r="AH6" s="8">
        <f t="shared" si="0"/>
        <v>0</v>
      </c>
      <c r="AI6" s="107">
        <v>0</v>
      </c>
      <c r="AJ6" s="8">
        <f t="shared" si="0"/>
        <v>0</v>
      </c>
      <c r="AK6" s="108">
        <v>0</v>
      </c>
      <c r="AL6" s="9">
        <f t="shared" si="0"/>
        <v>0</v>
      </c>
    </row>
    <row r="7" spans="1:42" ht="13.15">
      <c r="A7" s="39">
        <v>1</v>
      </c>
      <c r="B7" s="86" t="s">
        <v>31</v>
      </c>
      <c r="C7" s="229">
        <v>27</v>
      </c>
      <c r="D7" s="32">
        <v>15</v>
      </c>
      <c r="E7" s="235">
        <v>12</v>
      </c>
      <c r="F7" s="87">
        <v>48</v>
      </c>
      <c r="G7" s="217">
        <v>3</v>
      </c>
      <c r="H7" s="74" t="s">
        <v>17</v>
      </c>
      <c r="I7" s="10">
        <v>6</v>
      </c>
      <c r="J7" s="88">
        <v>12</v>
      </c>
      <c r="K7" s="11">
        <v>9</v>
      </c>
      <c r="L7" s="89"/>
      <c r="M7" s="165">
        <v>3</v>
      </c>
      <c r="N7" s="250"/>
      <c r="O7" s="251"/>
      <c r="P7" s="251"/>
      <c r="Q7" s="251"/>
      <c r="R7" s="255"/>
      <c r="S7" s="250"/>
      <c r="T7" s="251"/>
      <c r="U7" s="251"/>
      <c r="V7" s="251"/>
      <c r="W7" s="255"/>
      <c r="X7" s="250"/>
      <c r="Y7" s="251"/>
      <c r="Z7" s="251"/>
      <c r="AA7" s="251"/>
      <c r="AB7" s="255"/>
      <c r="AC7" s="414"/>
      <c r="AD7" s="415"/>
      <c r="AE7" s="415"/>
      <c r="AF7" s="415"/>
      <c r="AG7" s="416"/>
      <c r="AH7" s="414"/>
      <c r="AI7" s="415"/>
      <c r="AJ7" s="415"/>
      <c r="AK7" s="415"/>
      <c r="AL7" s="416"/>
    </row>
    <row r="8" spans="1:42" ht="13.15">
      <c r="A8" s="75">
        <v>2</v>
      </c>
      <c r="B8" s="90" t="s">
        <v>32</v>
      </c>
      <c r="C8" s="230">
        <v>18</v>
      </c>
      <c r="D8" s="32">
        <v>6</v>
      </c>
      <c r="E8" s="236">
        <v>12</v>
      </c>
      <c r="F8" s="91">
        <v>32</v>
      </c>
      <c r="G8" s="217">
        <v>2</v>
      </c>
      <c r="H8" s="74" t="s">
        <v>17</v>
      </c>
      <c r="I8" s="10">
        <v>3</v>
      </c>
      <c r="J8" s="88">
        <v>6</v>
      </c>
      <c r="K8" s="11">
        <v>9</v>
      </c>
      <c r="L8" s="89"/>
      <c r="M8" s="165">
        <v>2</v>
      </c>
      <c r="N8" s="252"/>
      <c r="O8" s="253"/>
      <c r="P8" s="256"/>
      <c r="Q8" s="256"/>
      <c r="R8" s="257"/>
      <c r="S8" s="252"/>
      <c r="T8" s="253"/>
      <c r="U8" s="256"/>
      <c r="V8" s="256"/>
      <c r="W8" s="257"/>
      <c r="X8" s="252"/>
      <c r="Y8" s="253"/>
      <c r="Z8" s="256"/>
      <c r="AA8" s="256"/>
      <c r="AB8" s="257"/>
      <c r="AC8" s="417"/>
      <c r="AD8" s="418"/>
      <c r="AE8" s="418"/>
      <c r="AF8" s="418"/>
      <c r="AG8" s="419"/>
      <c r="AH8" s="417"/>
      <c r="AI8" s="418"/>
      <c r="AJ8" s="418"/>
      <c r="AK8" s="418"/>
      <c r="AL8" s="419"/>
    </row>
    <row r="9" spans="1:42" ht="13.15">
      <c r="A9" s="76">
        <v>3</v>
      </c>
      <c r="B9" s="93" t="s">
        <v>88</v>
      </c>
      <c r="C9" s="230">
        <v>120</v>
      </c>
      <c r="D9" s="32">
        <v>72</v>
      </c>
      <c r="E9" s="236">
        <v>48</v>
      </c>
      <c r="F9" s="94">
        <v>30</v>
      </c>
      <c r="G9" s="217">
        <v>5</v>
      </c>
      <c r="H9" s="78" t="s">
        <v>34</v>
      </c>
      <c r="I9" s="244"/>
      <c r="J9" s="245"/>
      <c r="K9" s="11">
        <v>18</v>
      </c>
      <c r="L9" s="89">
        <v>12</v>
      </c>
      <c r="M9" s="165">
        <v>1</v>
      </c>
      <c r="N9" s="252"/>
      <c r="O9" s="254"/>
      <c r="P9" s="11">
        <v>18</v>
      </c>
      <c r="Q9" s="89">
        <v>12</v>
      </c>
      <c r="R9" s="167">
        <v>1</v>
      </c>
      <c r="S9" s="252"/>
      <c r="T9" s="254"/>
      <c r="U9" s="11">
        <v>18</v>
      </c>
      <c r="V9" s="89">
        <v>12</v>
      </c>
      <c r="W9" s="165">
        <v>1</v>
      </c>
      <c r="X9" s="252"/>
      <c r="Y9" s="254"/>
      <c r="Z9" s="11">
        <v>18</v>
      </c>
      <c r="AA9" s="89">
        <v>12</v>
      </c>
      <c r="AB9" s="165">
        <v>2</v>
      </c>
      <c r="AC9" s="417"/>
      <c r="AD9" s="418"/>
      <c r="AE9" s="418"/>
      <c r="AF9" s="418"/>
      <c r="AG9" s="419"/>
      <c r="AH9" s="417"/>
      <c r="AI9" s="418"/>
      <c r="AJ9" s="418"/>
      <c r="AK9" s="418"/>
      <c r="AL9" s="419"/>
    </row>
    <row r="10" spans="1:42" ht="13.5" thickBot="1">
      <c r="A10" s="79">
        <v>4</v>
      </c>
      <c r="B10" s="95" t="s">
        <v>45</v>
      </c>
      <c r="C10" s="230">
        <v>15</v>
      </c>
      <c r="D10" s="52">
        <v>15</v>
      </c>
      <c r="E10" s="237">
        <v>0</v>
      </c>
      <c r="F10" s="96">
        <v>10</v>
      </c>
      <c r="G10" s="218">
        <v>1</v>
      </c>
      <c r="H10" s="80" t="s">
        <v>17</v>
      </c>
      <c r="I10" s="246"/>
      <c r="J10" s="247"/>
      <c r="K10" s="248"/>
      <c r="L10" s="248"/>
      <c r="M10" s="249"/>
      <c r="N10" s="246"/>
      <c r="O10" s="247"/>
      <c r="P10" s="248"/>
      <c r="Q10" s="248"/>
      <c r="R10" s="249"/>
      <c r="S10" s="246"/>
      <c r="T10" s="247"/>
      <c r="U10" s="248"/>
      <c r="V10" s="248"/>
      <c r="W10" s="249"/>
      <c r="X10" s="246"/>
      <c r="Y10" s="258"/>
      <c r="Z10" s="11">
        <v>15</v>
      </c>
      <c r="AA10" s="89"/>
      <c r="AB10" s="165">
        <v>1</v>
      </c>
      <c r="AC10" s="420"/>
      <c r="AD10" s="421"/>
      <c r="AE10" s="421"/>
      <c r="AF10" s="421"/>
      <c r="AG10" s="422"/>
      <c r="AH10" s="420"/>
      <c r="AI10" s="421"/>
      <c r="AJ10" s="421"/>
      <c r="AK10" s="421"/>
      <c r="AL10" s="422"/>
      <c r="AN10" s="118" t="s">
        <v>92</v>
      </c>
      <c r="AO10" s="118" t="s">
        <v>93</v>
      </c>
    </row>
    <row r="11" spans="1:42" ht="13.5" thickBot="1">
      <c r="A11" s="3" t="s">
        <v>15</v>
      </c>
      <c r="B11" s="4" t="s">
        <v>8</v>
      </c>
      <c r="C11" s="111">
        <f>SUM(C12:C28)</f>
        <v>891</v>
      </c>
      <c r="D11" s="17">
        <f>SUM(D12:D28)</f>
        <v>567</v>
      </c>
      <c r="E11" s="112">
        <f>SUM(E12:E28)</f>
        <v>324</v>
      </c>
      <c r="F11" s="18">
        <f>SUM(F12:F28)</f>
        <v>1834</v>
      </c>
      <c r="G11" s="19">
        <f>SUM(G12:G28)</f>
        <v>109</v>
      </c>
      <c r="H11" s="20"/>
      <c r="I11" s="20">
        <f t="shared" ref="I11:P11" si="1">SUM(I12:I28)</f>
        <v>42</v>
      </c>
      <c r="J11" s="109">
        <f t="shared" si="1"/>
        <v>84</v>
      </c>
      <c r="K11" s="20">
        <f t="shared" si="1"/>
        <v>90</v>
      </c>
      <c r="L11" s="109">
        <f t="shared" si="1"/>
        <v>0</v>
      </c>
      <c r="M11" s="19">
        <f t="shared" si="1"/>
        <v>24</v>
      </c>
      <c r="N11" s="20">
        <f t="shared" si="1"/>
        <v>39</v>
      </c>
      <c r="O11" s="109">
        <f t="shared" si="1"/>
        <v>78</v>
      </c>
      <c r="P11" s="20">
        <f t="shared" si="1"/>
        <v>90</v>
      </c>
      <c r="Q11" s="109">
        <f>SUM(Q12:Q28)</f>
        <v>0</v>
      </c>
      <c r="R11" s="19">
        <f t="shared" ref="R11:Z11" si="2">SUM(R12:R28)</f>
        <v>29</v>
      </c>
      <c r="S11" s="20">
        <f t="shared" si="2"/>
        <v>33</v>
      </c>
      <c r="T11" s="109">
        <f t="shared" si="2"/>
        <v>66</v>
      </c>
      <c r="U11" s="20">
        <f t="shared" si="2"/>
        <v>90</v>
      </c>
      <c r="V11" s="109">
        <f t="shared" si="2"/>
        <v>0</v>
      </c>
      <c r="W11" s="19">
        <f t="shared" si="2"/>
        <v>21</v>
      </c>
      <c r="X11" s="20">
        <f t="shared" si="2"/>
        <v>30</v>
      </c>
      <c r="Y11" s="109">
        <f t="shared" si="2"/>
        <v>60</v>
      </c>
      <c r="Z11" s="20">
        <f t="shared" si="2"/>
        <v>90</v>
      </c>
      <c r="AA11" s="110">
        <f t="shared" ref="AA11:AH11" si="3">SUM(AA12:AA28)</f>
        <v>0</v>
      </c>
      <c r="AB11" s="21">
        <f t="shared" si="3"/>
        <v>24</v>
      </c>
      <c r="AC11" s="20">
        <f t="shared" si="3"/>
        <v>18</v>
      </c>
      <c r="AD11" s="109">
        <f t="shared" si="3"/>
        <v>36</v>
      </c>
      <c r="AE11" s="20">
        <f t="shared" si="3"/>
        <v>45</v>
      </c>
      <c r="AF11" s="109">
        <f t="shared" si="3"/>
        <v>0</v>
      </c>
      <c r="AG11" s="19">
        <f t="shared" si="3"/>
        <v>11</v>
      </c>
      <c r="AH11" s="20">
        <f t="shared" si="3"/>
        <v>0</v>
      </c>
      <c r="AI11" s="109">
        <v>0</v>
      </c>
      <c r="AJ11" s="20">
        <f>SUM(AJ12:AJ28)</f>
        <v>0</v>
      </c>
      <c r="AK11" s="110">
        <v>0</v>
      </c>
      <c r="AL11" s="21">
        <f>SUM(AL12:AL28)</f>
        <v>0</v>
      </c>
      <c r="AN11" s="118">
        <f>SUM(I6,I11,N11,N6,S6,S11,X11,X6,AC6,AC11,AH11,AH6)</f>
        <v>171</v>
      </c>
      <c r="AO11" s="118">
        <f>SUM(J6,J11,O6,O11,T6,T11,,AD11,AD6,AI11,AI6,Y6,Y11)</f>
        <v>342</v>
      </c>
      <c r="AP11" s="118">
        <f>SUM(AN11:AO11)</f>
        <v>513</v>
      </c>
    </row>
    <row r="12" spans="1:42" ht="13.15">
      <c r="A12" s="37">
        <v>5</v>
      </c>
      <c r="B12" s="43" t="s">
        <v>53</v>
      </c>
      <c r="C12" s="231">
        <v>27</v>
      </c>
      <c r="D12" s="50">
        <v>15</v>
      </c>
      <c r="E12" s="238">
        <v>12</v>
      </c>
      <c r="F12" s="87">
        <v>48</v>
      </c>
      <c r="G12" s="173">
        <v>3</v>
      </c>
      <c r="H12" s="188" t="s">
        <v>17</v>
      </c>
      <c r="I12" s="182">
        <v>6</v>
      </c>
      <c r="J12" s="220">
        <v>12</v>
      </c>
      <c r="K12" s="183">
        <v>9</v>
      </c>
      <c r="L12" s="211"/>
      <c r="M12" s="184">
        <v>3</v>
      </c>
      <c r="N12" s="275"/>
      <c r="O12" s="276"/>
      <c r="P12" s="276"/>
      <c r="Q12" s="276"/>
      <c r="R12" s="277"/>
      <c r="S12" s="250"/>
      <c r="T12" s="251"/>
      <c r="U12" s="251"/>
      <c r="V12" s="251"/>
      <c r="W12" s="255"/>
      <c r="X12" s="250"/>
      <c r="Y12" s="251"/>
      <c r="Z12" s="251"/>
      <c r="AA12" s="251"/>
      <c r="AB12" s="255"/>
      <c r="AC12" s="272"/>
      <c r="AD12" s="272"/>
      <c r="AE12" s="272"/>
      <c r="AF12" s="272"/>
      <c r="AG12" s="273"/>
      <c r="AH12" s="274"/>
      <c r="AI12" s="272"/>
      <c r="AJ12" s="272"/>
      <c r="AK12" s="272"/>
      <c r="AL12" s="273"/>
    </row>
    <row r="13" spans="1:42" ht="13.15">
      <c r="A13" s="34">
        <v>6</v>
      </c>
      <c r="B13" s="132" t="s">
        <v>94</v>
      </c>
      <c r="C13" s="232">
        <v>72</v>
      </c>
      <c r="D13" s="137">
        <v>48</v>
      </c>
      <c r="E13" s="236">
        <v>24</v>
      </c>
      <c r="F13" s="91">
        <v>153</v>
      </c>
      <c r="G13" s="173">
        <v>9</v>
      </c>
      <c r="H13" s="179" t="s">
        <v>34</v>
      </c>
      <c r="I13" s="10">
        <v>6</v>
      </c>
      <c r="J13" s="220">
        <v>12</v>
      </c>
      <c r="K13" s="15">
        <v>18</v>
      </c>
      <c r="L13" s="212"/>
      <c r="M13" s="165">
        <v>4</v>
      </c>
      <c r="N13" s="10">
        <v>6</v>
      </c>
      <c r="O13" s="220">
        <v>12</v>
      </c>
      <c r="P13" s="15">
        <v>18</v>
      </c>
      <c r="Q13" s="212"/>
      <c r="R13" s="165">
        <v>5</v>
      </c>
      <c r="S13" s="252"/>
      <c r="T13" s="253"/>
      <c r="U13" s="253"/>
      <c r="V13" s="253"/>
      <c r="W13" s="259"/>
      <c r="X13" s="252"/>
      <c r="Y13" s="253"/>
      <c r="Z13" s="253"/>
      <c r="AA13" s="253"/>
      <c r="AB13" s="259"/>
      <c r="AC13" s="265"/>
      <c r="AD13" s="265"/>
      <c r="AE13" s="265"/>
      <c r="AF13" s="265"/>
      <c r="AG13" s="266"/>
      <c r="AH13" s="264"/>
      <c r="AI13" s="265"/>
      <c r="AJ13" s="265"/>
      <c r="AK13" s="265"/>
      <c r="AL13" s="266"/>
      <c r="AN13" s="118">
        <f>SUM(K11,P11,K6,P6,U6,U11,Z11,Z6,AE11,AE6,AJ6,AJ11)</f>
        <v>510</v>
      </c>
      <c r="AO13" s="118">
        <f>SUM(L6,L11,Q6,Q11,V6,V11,AA6,AA11,AF6,AF11,AK6,AK11)</f>
        <v>48</v>
      </c>
      <c r="AP13" s="118">
        <f>SUM(AN13:AO13)</f>
        <v>558</v>
      </c>
    </row>
    <row r="14" spans="1:42" ht="13.15">
      <c r="A14" s="36">
        <v>7</v>
      </c>
      <c r="B14" s="132" t="s">
        <v>50</v>
      </c>
      <c r="C14" s="232">
        <v>72</v>
      </c>
      <c r="D14" s="137">
        <v>48</v>
      </c>
      <c r="E14" s="236">
        <v>24</v>
      </c>
      <c r="F14" s="164">
        <v>153</v>
      </c>
      <c r="G14" s="175">
        <v>9</v>
      </c>
      <c r="H14" s="179" t="s">
        <v>34</v>
      </c>
      <c r="I14" s="140">
        <v>6</v>
      </c>
      <c r="J14" s="221">
        <v>12</v>
      </c>
      <c r="K14" s="135">
        <v>18</v>
      </c>
      <c r="L14" s="212"/>
      <c r="M14" s="165">
        <v>4</v>
      </c>
      <c r="N14" s="140">
        <v>6</v>
      </c>
      <c r="O14" s="221">
        <v>12</v>
      </c>
      <c r="P14" s="135">
        <v>18</v>
      </c>
      <c r="Q14" s="212"/>
      <c r="R14" s="165">
        <v>5</v>
      </c>
      <c r="S14" s="252"/>
      <c r="T14" s="253"/>
      <c r="U14" s="253"/>
      <c r="V14" s="253"/>
      <c r="W14" s="259"/>
      <c r="X14" s="252"/>
      <c r="Y14" s="253"/>
      <c r="Z14" s="253"/>
      <c r="AA14" s="253"/>
      <c r="AB14" s="259"/>
      <c r="AC14" s="265"/>
      <c r="AD14" s="265"/>
      <c r="AE14" s="265"/>
      <c r="AF14" s="265"/>
      <c r="AG14" s="266"/>
      <c r="AH14" s="264"/>
      <c r="AI14" s="265"/>
      <c r="AJ14" s="265"/>
      <c r="AK14" s="265"/>
      <c r="AL14" s="266"/>
    </row>
    <row r="15" spans="1:42" ht="26.25">
      <c r="A15" s="35">
        <v>8</v>
      </c>
      <c r="B15" s="145" t="s">
        <v>51</v>
      </c>
      <c r="C15" s="232">
        <v>72</v>
      </c>
      <c r="D15" s="137">
        <v>48</v>
      </c>
      <c r="E15" s="236">
        <v>24</v>
      </c>
      <c r="F15" s="91">
        <v>153</v>
      </c>
      <c r="G15" s="175">
        <v>9</v>
      </c>
      <c r="H15" s="179" t="s">
        <v>34</v>
      </c>
      <c r="I15" s="140">
        <v>6</v>
      </c>
      <c r="J15" s="221">
        <v>12</v>
      </c>
      <c r="K15" s="135">
        <v>18</v>
      </c>
      <c r="L15" s="212"/>
      <c r="M15" s="165">
        <v>4</v>
      </c>
      <c r="N15" s="140">
        <v>6</v>
      </c>
      <c r="O15" s="221">
        <v>12</v>
      </c>
      <c r="P15" s="135">
        <v>18</v>
      </c>
      <c r="Q15" s="212"/>
      <c r="R15" s="165">
        <v>5</v>
      </c>
      <c r="S15" s="252"/>
      <c r="T15" s="253"/>
      <c r="U15" s="253"/>
      <c r="V15" s="253"/>
      <c r="W15" s="259"/>
      <c r="X15" s="252"/>
      <c r="Y15" s="253"/>
      <c r="Z15" s="253"/>
      <c r="AA15" s="253"/>
      <c r="AB15" s="259"/>
      <c r="AC15" s="265"/>
      <c r="AD15" s="265"/>
      <c r="AE15" s="265"/>
      <c r="AF15" s="265"/>
      <c r="AG15" s="266"/>
      <c r="AH15" s="264"/>
      <c r="AI15" s="265"/>
      <c r="AJ15" s="265"/>
      <c r="AK15" s="265"/>
      <c r="AL15" s="266"/>
    </row>
    <row r="16" spans="1:42" ht="15" customHeight="1">
      <c r="A16" s="36">
        <v>9</v>
      </c>
      <c r="B16" s="41" t="s">
        <v>48</v>
      </c>
      <c r="C16" s="232">
        <v>54</v>
      </c>
      <c r="D16" s="32">
        <v>30</v>
      </c>
      <c r="E16" s="236">
        <v>24</v>
      </c>
      <c r="F16" s="164">
        <v>121</v>
      </c>
      <c r="G16" s="175">
        <v>7</v>
      </c>
      <c r="H16" s="150" t="s">
        <v>34</v>
      </c>
      <c r="I16" s="14">
        <v>6</v>
      </c>
      <c r="J16" s="221">
        <v>12</v>
      </c>
      <c r="K16" s="15">
        <v>9</v>
      </c>
      <c r="L16" s="212"/>
      <c r="M16" s="165">
        <v>3</v>
      </c>
      <c r="N16" s="14">
        <v>6</v>
      </c>
      <c r="O16" s="221">
        <v>12</v>
      </c>
      <c r="P16" s="11">
        <v>9</v>
      </c>
      <c r="Q16" s="212"/>
      <c r="R16" s="165">
        <v>4</v>
      </c>
      <c r="S16" s="252"/>
      <c r="T16" s="253"/>
      <c r="U16" s="253"/>
      <c r="V16" s="253"/>
      <c r="W16" s="259"/>
      <c r="X16" s="252"/>
      <c r="Y16" s="253"/>
      <c r="Z16" s="253"/>
      <c r="AA16" s="253"/>
      <c r="AB16" s="259"/>
      <c r="AC16" s="265"/>
      <c r="AD16" s="265"/>
      <c r="AE16" s="265"/>
      <c r="AF16" s="265"/>
      <c r="AG16" s="266"/>
      <c r="AH16" s="264"/>
      <c r="AI16" s="265"/>
      <c r="AJ16" s="265"/>
      <c r="AK16" s="265"/>
      <c r="AL16" s="266"/>
    </row>
    <row r="17" spans="1:42" ht="13.15">
      <c r="A17" s="35">
        <v>10</v>
      </c>
      <c r="B17" s="181" t="s">
        <v>47</v>
      </c>
      <c r="C17" s="232">
        <v>54</v>
      </c>
      <c r="D17" s="32">
        <v>30</v>
      </c>
      <c r="E17" s="239">
        <v>24</v>
      </c>
      <c r="F17" s="91">
        <v>121</v>
      </c>
      <c r="G17" s="175">
        <v>7</v>
      </c>
      <c r="H17" s="150" t="s">
        <v>34</v>
      </c>
      <c r="I17" s="14">
        <v>6</v>
      </c>
      <c r="J17" s="221">
        <v>12</v>
      </c>
      <c r="K17" s="15">
        <v>9</v>
      </c>
      <c r="L17" s="212"/>
      <c r="M17" s="165">
        <v>3</v>
      </c>
      <c r="N17" s="14">
        <v>6</v>
      </c>
      <c r="O17" s="221">
        <v>12</v>
      </c>
      <c r="P17" s="15">
        <v>9</v>
      </c>
      <c r="Q17" s="212"/>
      <c r="R17" s="166">
        <v>4</v>
      </c>
      <c r="S17" s="252"/>
      <c r="T17" s="253"/>
      <c r="U17" s="253"/>
      <c r="V17" s="253"/>
      <c r="W17" s="259"/>
      <c r="X17" s="252"/>
      <c r="Y17" s="253"/>
      <c r="Z17" s="253"/>
      <c r="AA17" s="253"/>
      <c r="AB17" s="259"/>
      <c r="AC17" s="265"/>
      <c r="AD17" s="265"/>
      <c r="AE17" s="265"/>
      <c r="AF17" s="265"/>
      <c r="AG17" s="266"/>
      <c r="AH17" s="264"/>
      <c r="AI17" s="265"/>
      <c r="AJ17" s="265"/>
      <c r="AK17" s="265"/>
      <c r="AL17" s="266"/>
    </row>
    <row r="18" spans="1:42" ht="26.25">
      <c r="A18" s="130">
        <v>11</v>
      </c>
      <c r="B18" s="92" t="s">
        <v>49</v>
      </c>
      <c r="C18" s="232">
        <v>45</v>
      </c>
      <c r="D18" s="32">
        <v>27</v>
      </c>
      <c r="E18" s="236">
        <v>18</v>
      </c>
      <c r="F18" s="164">
        <v>105</v>
      </c>
      <c r="G18" s="175">
        <v>6</v>
      </c>
      <c r="H18" s="179" t="s">
        <v>34</v>
      </c>
      <c r="I18" s="10">
        <v>6</v>
      </c>
      <c r="J18" s="221">
        <v>12</v>
      </c>
      <c r="K18" s="11">
        <v>9</v>
      </c>
      <c r="L18" s="219"/>
      <c r="M18" s="165">
        <v>3</v>
      </c>
      <c r="N18" s="140">
        <v>3</v>
      </c>
      <c r="O18" s="105">
        <v>6</v>
      </c>
      <c r="P18" s="135">
        <v>9</v>
      </c>
      <c r="Q18" s="212"/>
      <c r="R18" s="166">
        <v>3</v>
      </c>
      <c r="S18" s="252"/>
      <c r="T18" s="253"/>
      <c r="U18" s="253"/>
      <c r="V18" s="253"/>
      <c r="W18" s="259"/>
      <c r="X18" s="252"/>
      <c r="Y18" s="253"/>
      <c r="Z18" s="253"/>
      <c r="AA18" s="253"/>
      <c r="AB18" s="259"/>
      <c r="AC18" s="265"/>
      <c r="AD18" s="265"/>
      <c r="AE18" s="265"/>
      <c r="AF18" s="265"/>
      <c r="AG18" s="266"/>
      <c r="AH18" s="264"/>
      <c r="AI18" s="265"/>
      <c r="AJ18" s="265"/>
      <c r="AK18" s="265"/>
      <c r="AL18" s="266"/>
    </row>
    <row r="19" spans="1:42" ht="13.15">
      <c r="A19" s="130">
        <v>12</v>
      </c>
      <c r="B19" s="43" t="s">
        <v>54</v>
      </c>
      <c r="C19" s="232">
        <v>27</v>
      </c>
      <c r="D19" s="50">
        <v>15</v>
      </c>
      <c r="E19" s="236">
        <v>12</v>
      </c>
      <c r="F19" s="91">
        <v>48</v>
      </c>
      <c r="G19" s="173">
        <v>3</v>
      </c>
      <c r="H19" s="150" t="s">
        <v>17</v>
      </c>
      <c r="I19" s="252"/>
      <c r="J19" s="253"/>
      <c r="K19" s="253"/>
      <c r="L19" s="253"/>
      <c r="M19" s="259"/>
      <c r="N19" s="14">
        <v>6</v>
      </c>
      <c r="O19" s="221">
        <v>12</v>
      </c>
      <c r="P19" s="11">
        <v>9</v>
      </c>
      <c r="Q19" s="212"/>
      <c r="R19" s="165">
        <v>3</v>
      </c>
      <c r="S19" s="252"/>
      <c r="T19" s="253"/>
      <c r="U19" s="253"/>
      <c r="V19" s="253"/>
      <c r="W19" s="259"/>
      <c r="X19" s="252"/>
      <c r="Y19" s="253"/>
      <c r="Z19" s="253"/>
      <c r="AA19" s="253"/>
      <c r="AB19" s="259"/>
      <c r="AC19" s="265"/>
      <c r="AD19" s="265"/>
      <c r="AE19" s="265"/>
      <c r="AF19" s="265"/>
      <c r="AG19" s="266"/>
      <c r="AH19" s="264"/>
      <c r="AI19" s="265"/>
      <c r="AJ19" s="265"/>
      <c r="AK19" s="265"/>
      <c r="AL19" s="266"/>
    </row>
    <row r="20" spans="1:42" ht="26.25">
      <c r="A20" s="130">
        <v>13</v>
      </c>
      <c r="B20" s="43" t="s">
        <v>57</v>
      </c>
      <c r="C20" s="232">
        <v>72</v>
      </c>
      <c r="D20" s="137">
        <v>48</v>
      </c>
      <c r="E20" s="236">
        <v>24</v>
      </c>
      <c r="F20" s="164">
        <v>153</v>
      </c>
      <c r="G20" s="175">
        <v>9</v>
      </c>
      <c r="H20" s="179" t="s">
        <v>34</v>
      </c>
      <c r="I20" s="252"/>
      <c r="J20" s="253"/>
      <c r="K20" s="253"/>
      <c r="L20" s="253"/>
      <c r="M20" s="259"/>
      <c r="N20" s="261"/>
      <c r="O20" s="262"/>
      <c r="P20" s="262"/>
      <c r="Q20" s="262"/>
      <c r="R20" s="263"/>
      <c r="S20" s="10">
        <v>6</v>
      </c>
      <c r="T20" s="221">
        <v>12</v>
      </c>
      <c r="U20" s="135">
        <v>18</v>
      </c>
      <c r="V20" s="219"/>
      <c r="W20" s="165">
        <v>4</v>
      </c>
      <c r="X20" s="10">
        <v>6</v>
      </c>
      <c r="Y20" s="221">
        <v>12</v>
      </c>
      <c r="Z20" s="135">
        <v>18</v>
      </c>
      <c r="AA20" s="219"/>
      <c r="AB20" s="165">
        <v>5</v>
      </c>
      <c r="AC20" s="265"/>
      <c r="AD20" s="265"/>
      <c r="AE20" s="265"/>
      <c r="AF20" s="265"/>
      <c r="AG20" s="266"/>
      <c r="AH20" s="264"/>
      <c r="AI20" s="265"/>
      <c r="AJ20" s="265"/>
      <c r="AK20" s="265"/>
      <c r="AL20" s="266"/>
    </row>
    <row r="21" spans="1:42" ht="26.25">
      <c r="A21" s="303">
        <v>14</v>
      </c>
      <c r="B21" s="42" t="s">
        <v>102</v>
      </c>
      <c r="C21" s="232">
        <v>72</v>
      </c>
      <c r="D21" s="51">
        <v>48</v>
      </c>
      <c r="E21" s="240">
        <v>24</v>
      </c>
      <c r="F21" s="91">
        <v>153</v>
      </c>
      <c r="G21" s="177">
        <v>9</v>
      </c>
      <c r="H21" s="150" t="s">
        <v>34</v>
      </c>
      <c r="I21" s="252"/>
      <c r="J21" s="253"/>
      <c r="K21" s="253"/>
      <c r="L21" s="253"/>
      <c r="M21" s="259"/>
      <c r="N21" s="264"/>
      <c r="O21" s="265"/>
      <c r="P21" s="265"/>
      <c r="Q21" s="265"/>
      <c r="R21" s="266"/>
      <c r="S21" s="140">
        <v>6</v>
      </c>
      <c r="T21" s="221">
        <v>12</v>
      </c>
      <c r="U21" s="15">
        <v>18</v>
      </c>
      <c r="V21" s="212"/>
      <c r="W21" s="165">
        <v>4</v>
      </c>
      <c r="X21" s="140">
        <v>6</v>
      </c>
      <c r="Y21" s="221">
        <v>12</v>
      </c>
      <c r="Z21" s="15">
        <v>18</v>
      </c>
      <c r="AA21" s="219"/>
      <c r="AB21" s="165">
        <v>5</v>
      </c>
      <c r="AC21" s="265"/>
      <c r="AD21" s="265"/>
      <c r="AE21" s="265"/>
      <c r="AF21" s="265"/>
      <c r="AG21" s="266"/>
      <c r="AH21" s="264"/>
      <c r="AI21" s="265"/>
      <c r="AJ21" s="265"/>
      <c r="AK21" s="265"/>
      <c r="AL21" s="266"/>
    </row>
    <row r="22" spans="1:42" ht="13.15">
      <c r="A22" s="130">
        <v>15</v>
      </c>
      <c r="B22" s="44" t="s">
        <v>100</v>
      </c>
      <c r="C22" s="232">
        <v>72</v>
      </c>
      <c r="D22" s="51">
        <v>48</v>
      </c>
      <c r="E22" s="240">
        <v>24</v>
      </c>
      <c r="F22" s="164">
        <v>153</v>
      </c>
      <c r="G22" s="177">
        <v>9</v>
      </c>
      <c r="H22" s="150" t="s">
        <v>34</v>
      </c>
      <c r="I22" s="252"/>
      <c r="J22" s="253"/>
      <c r="K22" s="253"/>
      <c r="L22" s="253"/>
      <c r="M22" s="259"/>
      <c r="N22" s="264"/>
      <c r="O22" s="265"/>
      <c r="P22" s="265"/>
      <c r="Q22" s="265"/>
      <c r="R22" s="266"/>
      <c r="S22" s="140">
        <v>6</v>
      </c>
      <c r="T22" s="221">
        <v>12</v>
      </c>
      <c r="U22" s="15">
        <v>18</v>
      </c>
      <c r="V22" s="212"/>
      <c r="W22" s="165">
        <v>4</v>
      </c>
      <c r="X22" s="140">
        <v>6</v>
      </c>
      <c r="Y22" s="221">
        <v>12</v>
      </c>
      <c r="Z22" s="15">
        <v>18</v>
      </c>
      <c r="AA22" s="219"/>
      <c r="AB22" s="165">
        <v>5</v>
      </c>
      <c r="AC22" s="265"/>
      <c r="AD22" s="265"/>
      <c r="AE22" s="265"/>
      <c r="AF22" s="265"/>
      <c r="AG22" s="266"/>
      <c r="AH22" s="264"/>
      <c r="AI22" s="265"/>
      <c r="AJ22" s="265"/>
      <c r="AK22" s="265"/>
      <c r="AL22" s="266"/>
    </row>
    <row r="23" spans="1:42" ht="13.15">
      <c r="A23" s="130">
        <v>16</v>
      </c>
      <c r="B23" s="43" t="s">
        <v>52</v>
      </c>
      <c r="C23" s="232">
        <v>54</v>
      </c>
      <c r="D23" s="50">
        <v>30</v>
      </c>
      <c r="E23" s="239">
        <v>24</v>
      </c>
      <c r="F23" s="91">
        <v>121</v>
      </c>
      <c r="G23" s="173">
        <v>7</v>
      </c>
      <c r="H23" s="150" t="s">
        <v>34</v>
      </c>
      <c r="I23" s="252"/>
      <c r="J23" s="253"/>
      <c r="K23" s="253"/>
      <c r="L23" s="253"/>
      <c r="M23" s="259"/>
      <c r="N23" s="264"/>
      <c r="O23" s="265"/>
      <c r="P23" s="265"/>
      <c r="Q23" s="265"/>
      <c r="R23" s="266"/>
      <c r="S23" s="14">
        <v>6</v>
      </c>
      <c r="T23" s="221">
        <v>12</v>
      </c>
      <c r="U23" s="15">
        <v>9</v>
      </c>
      <c r="V23" s="212"/>
      <c r="W23" s="165">
        <v>3</v>
      </c>
      <c r="X23" s="14">
        <v>6</v>
      </c>
      <c r="Y23" s="221">
        <v>12</v>
      </c>
      <c r="Z23" s="11">
        <v>9</v>
      </c>
      <c r="AA23" s="219"/>
      <c r="AB23" s="165">
        <v>4</v>
      </c>
      <c r="AC23" s="265"/>
      <c r="AD23" s="265"/>
      <c r="AE23" s="265"/>
      <c r="AF23" s="265"/>
      <c r="AG23" s="266"/>
      <c r="AH23" s="264"/>
      <c r="AI23" s="265"/>
      <c r="AJ23" s="265"/>
      <c r="AK23" s="265"/>
      <c r="AL23" s="266"/>
    </row>
    <row r="24" spans="1:42" ht="13.15">
      <c r="A24" s="303">
        <v>17</v>
      </c>
      <c r="B24" s="43" t="s">
        <v>96</v>
      </c>
      <c r="C24" s="232">
        <v>54</v>
      </c>
      <c r="D24" s="50">
        <v>30</v>
      </c>
      <c r="E24" s="236">
        <v>24</v>
      </c>
      <c r="F24" s="164">
        <v>96</v>
      </c>
      <c r="G24" s="173">
        <v>6</v>
      </c>
      <c r="H24" s="150" t="s">
        <v>17</v>
      </c>
      <c r="I24" s="252"/>
      <c r="J24" s="253"/>
      <c r="K24" s="253"/>
      <c r="L24" s="253"/>
      <c r="M24" s="259"/>
      <c r="N24" s="264"/>
      <c r="O24" s="265"/>
      <c r="P24" s="265"/>
      <c r="Q24" s="265"/>
      <c r="R24" s="266"/>
      <c r="S24" s="14">
        <v>6</v>
      </c>
      <c r="T24" s="221">
        <v>12</v>
      </c>
      <c r="U24" s="11">
        <v>9</v>
      </c>
      <c r="V24" s="212"/>
      <c r="W24" s="165">
        <v>3</v>
      </c>
      <c r="X24" s="14">
        <v>6</v>
      </c>
      <c r="Y24" s="221">
        <v>12</v>
      </c>
      <c r="Z24" s="135">
        <v>9</v>
      </c>
      <c r="AA24" s="219"/>
      <c r="AB24" s="165">
        <v>3</v>
      </c>
      <c r="AC24" s="265"/>
      <c r="AD24" s="265"/>
      <c r="AE24" s="265"/>
      <c r="AF24" s="265"/>
      <c r="AG24" s="266"/>
      <c r="AH24" s="264"/>
      <c r="AI24" s="265"/>
      <c r="AJ24" s="265"/>
      <c r="AK24" s="265"/>
      <c r="AL24" s="266"/>
    </row>
    <row r="25" spans="1:42" ht="39.4">
      <c r="A25" s="303">
        <v>18</v>
      </c>
      <c r="B25" s="43" t="s">
        <v>56</v>
      </c>
      <c r="C25" s="232">
        <v>45</v>
      </c>
      <c r="D25" s="50">
        <v>39</v>
      </c>
      <c r="E25" s="239">
        <v>6</v>
      </c>
      <c r="F25" s="164">
        <v>80</v>
      </c>
      <c r="G25" s="173">
        <v>5</v>
      </c>
      <c r="H25" s="150" t="s">
        <v>17</v>
      </c>
      <c r="I25" s="252"/>
      <c r="J25" s="253"/>
      <c r="K25" s="253"/>
      <c r="L25" s="253"/>
      <c r="M25" s="259"/>
      <c r="N25" s="264"/>
      <c r="O25" s="265"/>
      <c r="P25" s="265"/>
      <c r="Q25" s="265"/>
      <c r="R25" s="266"/>
      <c r="S25" s="14">
        <v>3</v>
      </c>
      <c r="T25" s="105">
        <v>6</v>
      </c>
      <c r="U25" s="11">
        <v>18</v>
      </c>
      <c r="V25" s="219"/>
      <c r="W25" s="165">
        <v>3</v>
      </c>
      <c r="X25" s="244"/>
      <c r="Y25" s="245"/>
      <c r="Z25" s="15">
        <v>18</v>
      </c>
      <c r="AA25" s="219"/>
      <c r="AB25" s="165">
        <v>2</v>
      </c>
      <c r="AC25" s="265"/>
      <c r="AD25" s="265"/>
      <c r="AE25" s="265"/>
      <c r="AF25" s="265"/>
      <c r="AG25" s="266"/>
      <c r="AH25" s="264"/>
      <c r="AI25" s="265"/>
      <c r="AJ25" s="265"/>
      <c r="AK25" s="265"/>
      <c r="AL25" s="266"/>
    </row>
    <row r="26" spans="1:42" ht="13.15">
      <c r="A26" s="37">
        <v>19</v>
      </c>
      <c r="B26" s="43" t="s">
        <v>55</v>
      </c>
      <c r="C26" s="232">
        <v>36</v>
      </c>
      <c r="D26" s="50">
        <v>24</v>
      </c>
      <c r="E26" s="236">
        <v>12</v>
      </c>
      <c r="F26" s="164">
        <v>64</v>
      </c>
      <c r="G26" s="173">
        <v>4</v>
      </c>
      <c r="H26" s="150" t="s">
        <v>17</v>
      </c>
      <c r="I26" s="252"/>
      <c r="J26" s="253"/>
      <c r="K26" s="253"/>
      <c r="L26" s="253"/>
      <c r="M26" s="259"/>
      <c r="N26" s="264"/>
      <c r="O26" s="265"/>
      <c r="P26" s="265"/>
      <c r="Q26" s="265"/>
      <c r="R26" s="266"/>
      <c r="S26" s="252"/>
      <c r="T26" s="253"/>
      <c r="U26" s="253"/>
      <c r="V26" s="253"/>
      <c r="W26" s="259"/>
      <c r="X26" s="252"/>
      <c r="Y26" s="253"/>
      <c r="Z26" s="270"/>
      <c r="AA26" s="270"/>
      <c r="AB26" s="271"/>
      <c r="AC26" s="140">
        <v>6</v>
      </c>
      <c r="AD26" s="221">
        <v>12</v>
      </c>
      <c r="AE26" s="15">
        <v>18</v>
      </c>
      <c r="AF26" s="219"/>
      <c r="AG26" s="167">
        <v>4</v>
      </c>
      <c r="AH26" s="264"/>
      <c r="AI26" s="265"/>
      <c r="AJ26" s="265"/>
      <c r="AK26" s="265"/>
      <c r="AL26" s="266"/>
    </row>
    <row r="27" spans="1:42" ht="13.15">
      <c r="A27" s="38">
        <v>20</v>
      </c>
      <c r="B27" s="43" t="s">
        <v>77</v>
      </c>
      <c r="C27" s="232">
        <v>36</v>
      </c>
      <c r="D27" s="50">
        <v>24</v>
      </c>
      <c r="E27" s="236">
        <v>12</v>
      </c>
      <c r="F27" s="91">
        <v>64</v>
      </c>
      <c r="G27" s="173">
        <v>4</v>
      </c>
      <c r="H27" s="150" t="s">
        <v>17</v>
      </c>
      <c r="I27" s="252"/>
      <c r="J27" s="253"/>
      <c r="K27" s="253"/>
      <c r="L27" s="253"/>
      <c r="M27" s="259"/>
      <c r="N27" s="264"/>
      <c r="O27" s="265"/>
      <c r="P27" s="265"/>
      <c r="Q27" s="265"/>
      <c r="R27" s="266"/>
      <c r="S27" s="252"/>
      <c r="T27" s="253"/>
      <c r="U27" s="253"/>
      <c r="V27" s="253"/>
      <c r="W27" s="259"/>
      <c r="X27" s="252"/>
      <c r="Y27" s="253"/>
      <c r="Z27" s="253"/>
      <c r="AA27" s="253"/>
      <c r="AB27" s="259"/>
      <c r="AC27" s="140">
        <v>6</v>
      </c>
      <c r="AD27" s="221">
        <v>12</v>
      </c>
      <c r="AE27" s="15">
        <v>18</v>
      </c>
      <c r="AF27" s="212"/>
      <c r="AG27" s="178">
        <v>4</v>
      </c>
      <c r="AH27" s="264"/>
      <c r="AI27" s="265"/>
      <c r="AJ27" s="265"/>
      <c r="AK27" s="265"/>
      <c r="AL27" s="266"/>
    </row>
    <row r="28" spans="1:42" ht="13.5" thickBot="1">
      <c r="A28" s="146">
        <v>21</v>
      </c>
      <c r="B28" s="43" t="s">
        <v>76</v>
      </c>
      <c r="C28" s="232">
        <v>27</v>
      </c>
      <c r="D28" s="50">
        <v>15</v>
      </c>
      <c r="E28" s="237">
        <v>12</v>
      </c>
      <c r="F28" s="96">
        <v>48</v>
      </c>
      <c r="G28" s="173">
        <v>3</v>
      </c>
      <c r="H28" s="126" t="s">
        <v>17</v>
      </c>
      <c r="I28" s="246"/>
      <c r="J28" s="247"/>
      <c r="K28" s="247"/>
      <c r="L28" s="247"/>
      <c r="M28" s="260"/>
      <c r="N28" s="267"/>
      <c r="O28" s="268"/>
      <c r="P28" s="268"/>
      <c r="Q28" s="268"/>
      <c r="R28" s="269"/>
      <c r="S28" s="246"/>
      <c r="T28" s="247"/>
      <c r="U28" s="247"/>
      <c r="V28" s="247"/>
      <c r="W28" s="260"/>
      <c r="X28" s="246"/>
      <c r="Y28" s="247"/>
      <c r="Z28" s="247"/>
      <c r="AA28" s="247"/>
      <c r="AB28" s="260"/>
      <c r="AC28" s="14">
        <v>6</v>
      </c>
      <c r="AD28" s="221">
        <v>12</v>
      </c>
      <c r="AE28" s="11">
        <v>9</v>
      </c>
      <c r="AF28" s="213"/>
      <c r="AG28" s="165">
        <v>3</v>
      </c>
      <c r="AH28" s="267"/>
      <c r="AI28" s="268"/>
      <c r="AJ28" s="268"/>
      <c r="AK28" s="268"/>
      <c r="AL28" s="269"/>
    </row>
    <row r="29" spans="1:42" ht="26.65" thickBot="1">
      <c r="A29" s="3" t="s">
        <v>20</v>
      </c>
      <c r="B29" s="4" t="s">
        <v>109</v>
      </c>
      <c r="C29" s="111">
        <f>SUM(C30:C38)</f>
        <v>450</v>
      </c>
      <c r="D29" s="19">
        <f>SUM(D30:D38)</f>
        <v>306</v>
      </c>
      <c r="E29" s="113">
        <f>SUM(E30:E38)</f>
        <v>144</v>
      </c>
      <c r="F29" s="18">
        <f>SUM(F30:F38)</f>
        <v>900</v>
      </c>
      <c r="G29" s="19">
        <f>SUM(G30:G38)</f>
        <v>54</v>
      </c>
      <c r="H29" s="20"/>
      <c r="I29" s="20">
        <f>SUM(I30:I38)</f>
        <v>0</v>
      </c>
      <c r="J29" s="109">
        <v>0</v>
      </c>
      <c r="K29" s="20">
        <v>0</v>
      </c>
      <c r="L29" s="109">
        <f>SUM(L30:L38)</f>
        <v>0</v>
      </c>
      <c r="M29" s="19">
        <f>SUM(M30:M38)</f>
        <v>0</v>
      </c>
      <c r="N29" s="20">
        <f>SUM(N30:N38)</f>
        <v>0</v>
      </c>
      <c r="O29" s="109">
        <v>0</v>
      </c>
      <c r="P29" s="20">
        <f>SUM(P30:P38)</f>
        <v>0</v>
      </c>
      <c r="Q29" s="109">
        <v>0</v>
      </c>
      <c r="R29" s="19">
        <f>SUM(R30:R38)</f>
        <v>0</v>
      </c>
      <c r="S29" s="20">
        <f>SUM(S30:S38)</f>
        <v>12</v>
      </c>
      <c r="T29" s="109">
        <f>SUM(T30:T38)</f>
        <v>24</v>
      </c>
      <c r="U29" s="20">
        <f>SUM(U30:U38)</f>
        <v>36</v>
      </c>
      <c r="V29" s="109">
        <f>SUM(V30:V37)</f>
        <v>0</v>
      </c>
      <c r="W29" s="19">
        <f>SUM(W30:W38)</f>
        <v>8</v>
      </c>
      <c r="X29" s="20">
        <f>SUM(X30:X38)</f>
        <v>6</v>
      </c>
      <c r="Y29" s="109">
        <f>SUM(Y30:Y38)</f>
        <v>12</v>
      </c>
      <c r="Z29" s="20">
        <f>SUM(Z30:Z38)</f>
        <v>9</v>
      </c>
      <c r="AA29" s="20">
        <f>SUM(AA30:AA38)</f>
        <v>0</v>
      </c>
      <c r="AB29" s="21">
        <f t="shared" ref="AB29:AL29" si="4">SUM(AB30:AB38)</f>
        <v>3</v>
      </c>
      <c r="AC29" s="20">
        <f t="shared" si="4"/>
        <v>24</v>
      </c>
      <c r="AD29" s="109">
        <f t="shared" si="4"/>
        <v>48</v>
      </c>
      <c r="AE29" s="20">
        <f t="shared" si="4"/>
        <v>90</v>
      </c>
      <c r="AF29" s="109">
        <f t="shared" si="4"/>
        <v>0</v>
      </c>
      <c r="AG29" s="19">
        <f t="shared" si="4"/>
        <v>19</v>
      </c>
      <c r="AH29" s="20">
        <f t="shared" si="4"/>
        <v>30</v>
      </c>
      <c r="AI29" s="109">
        <f t="shared" si="4"/>
        <v>60</v>
      </c>
      <c r="AJ29" s="20">
        <f t="shared" si="4"/>
        <v>99</v>
      </c>
      <c r="AK29" s="110">
        <f t="shared" si="4"/>
        <v>0</v>
      </c>
      <c r="AL29" s="21">
        <f t="shared" si="4"/>
        <v>24</v>
      </c>
      <c r="AN29" s="118">
        <f>SUM(S29,X29,AC29,AH29)</f>
        <v>72</v>
      </c>
      <c r="AO29" s="118">
        <f>SUM(T29,Y29,AD29,AI29)</f>
        <v>144</v>
      </c>
      <c r="AP29" s="118">
        <f>SUM(AN29:AO29)</f>
        <v>216</v>
      </c>
    </row>
    <row r="30" spans="1:42" ht="13.15">
      <c r="A30" s="156">
        <v>22</v>
      </c>
      <c r="B30" s="136" t="s">
        <v>58</v>
      </c>
      <c r="C30" s="232">
        <v>36</v>
      </c>
      <c r="D30" s="143">
        <v>24</v>
      </c>
      <c r="E30" s="241">
        <v>12</v>
      </c>
      <c r="F30" s="73">
        <v>64</v>
      </c>
      <c r="G30" s="172">
        <v>4</v>
      </c>
      <c r="H30" s="141" t="s">
        <v>17</v>
      </c>
      <c r="I30" s="250"/>
      <c r="J30" s="251"/>
      <c r="K30" s="251"/>
      <c r="L30" s="251"/>
      <c r="M30" s="255"/>
      <c r="N30" s="250"/>
      <c r="O30" s="251"/>
      <c r="P30" s="251"/>
      <c r="Q30" s="251"/>
      <c r="R30" s="255"/>
      <c r="S30" s="140">
        <v>6</v>
      </c>
      <c r="T30" s="106">
        <v>12</v>
      </c>
      <c r="U30" s="135">
        <v>18</v>
      </c>
      <c r="V30" s="211"/>
      <c r="W30" s="165">
        <v>4</v>
      </c>
      <c r="X30" s="275"/>
      <c r="Y30" s="276"/>
      <c r="Z30" s="276"/>
      <c r="AA30" s="276"/>
      <c r="AB30" s="277"/>
      <c r="AC30" s="250"/>
      <c r="AD30" s="251"/>
      <c r="AE30" s="251"/>
      <c r="AF30" s="251"/>
      <c r="AG30" s="255"/>
      <c r="AH30" s="250"/>
      <c r="AI30" s="251"/>
      <c r="AJ30" s="251"/>
      <c r="AK30" s="251"/>
      <c r="AL30" s="255"/>
    </row>
    <row r="31" spans="1:42" ht="39.4">
      <c r="A31" s="157">
        <v>23</v>
      </c>
      <c r="B31" s="136" t="s">
        <v>63</v>
      </c>
      <c r="C31" s="232">
        <v>63</v>
      </c>
      <c r="D31" s="32">
        <v>39</v>
      </c>
      <c r="E31" s="236">
        <v>24</v>
      </c>
      <c r="F31" s="73">
        <v>112</v>
      </c>
      <c r="G31" s="175">
        <v>7</v>
      </c>
      <c r="H31" s="133" t="s">
        <v>17</v>
      </c>
      <c r="I31" s="252"/>
      <c r="J31" s="253"/>
      <c r="K31" s="253"/>
      <c r="L31" s="253"/>
      <c r="M31" s="259"/>
      <c r="N31" s="252"/>
      <c r="O31" s="253"/>
      <c r="P31" s="253"/>
      <c r="Q31" s="253"/>
      <c r="R31" s="259"/>
      <c r="S31" s="14">
        <v>6</v>
      </c>
      <c r="T31" s="105">
        <v>12</v>
      </c>
      <c r="U31" s="15">
        <v>18</v>
      </c>
      <c r="V31" s="213"/>
      <c r="W31" s="165">
        <v>4</v>
      </c>
      <c r="X31" s="16">
        <v>6</v>
      </c>
      <c r="Y31" s="105">
        <v>12</v>
      </c>
      <c r="Z31" s="15">
        <v>9</v>
      </c>
      <c r="AA31" s="106"/>
      <c r="AB31" s="165">
        <v>3</v>
      </c>
      <c r="AC31" s="252"/>
      <c r="AD31" s="253"/>
      <c r="AE31" s="253"/>
      <c r="AF31" s="253"/>
      <c r="AG31" s="259"/>
      <c r="AH31" s="252"/>
      <c r="AI31" s="253"/>
      <c r="AJ31" s="253"/>
      <c r="AK31" s="253"/>
      <c r="AL31" s="259"/>
      <c r="AN31" s="118">
        <f>SUM(U29,Z29,AE29,AJ29)</f>
        <v>234</v>
      </c>
      <c r="AO31" s="118">
        <f>SUM(V29,AA29,AF29,AK29)</f>
        <v>0</v>
      </c>
    </row>
    <row r="32" spans="1:42" ht="39.4">
      <c r="A32" s="157">
        <v>24</v>
      </c>
      <c r="B32" s="136" t="s">
        <v>64</v>
      </c>
      <c r="C32" s="232">
        <v>63</v>
      </c>
      <c r="D32" s="32">
        <v>39</v>
      </c>
      <c r="E32" s="236">
        <v>24</v>
      </c>
      <c r="F32" s="81">
        <v>112</v>
      </c>
      <c r="G32" s="175">
        <v>7</v>
      </c>
      <c r="H32" s="133" t="s">
        <v>17</v>
      </c>
      <c r="I32" s="252"/>
      <c r="J32" s="253"/>
      <c r="K32" s="253"/>
      <c r="L32" s="253"/>
      <c r="M32" s="259"/>
      <c r="N32" s="252"/>
      <c r="O32" s="253"/>
      <c r="P32" s="253"/>
      <c r="Q32" s="253"/>
      <c r="R32" s="259"/>
      <c r="S32" s="244"/>
      <c r="T32" s="270"/>
      <c r="U32" s="270"/>
      <c r="V32" s="270"/>
      <c r="W32" s="271"/>
      <c r="X32" s="252"/>
      <c r="Y32" s="253"/>
      <c r="Z32" s="253"/>
      <c r="AA32" s="253"/>
      <c r="AB32" s="259"/>
      <c r="AC32" s="10">
        <v>6</v>
      </c>
      <c r="AD32" s="221">
        <v>12</v>
      </c>
      <c r="AE32" s="135">
        <v>18</v>
      </c>
      <c r="AF32" s="219"/>
      <c r="AG32" s="165">
        <v>4</v>
      </c>
      <c r="AH32" s="10">
        <v>6</v>
      </c>
      <c r="AI32" s="221">
        <v>12</v>
      </c>
      <c r="AJ32" s="15">
        <v>9</v>
      </c>
      <c r="AK32" s="219"/>
      <c r="AL32" s="165">
        <v>3</v>
      </c>
    </row>
    <row r="33" spans="1:42" ht="26.25">
      <c r="A33" s="157">
        <v>25</v>
      </c>
      <c r="B33" s="136" t="s">
        <v>59</v>
      </c>
      <c r="C33" s="232">
        <v>63</v>
      </c>
      <c r="D33" s="32">
        <v>45</v>
      </c>
      <c r="E33" s="236">
        <v>18</v>
      </c>
      <c r="F33" s="81">
        <v>112</v>
      </c>
      <c r="G33" s="175">
        <v>7</v>
      </c>
      <c r="H33" s="133" t="s">
        <v>17</v>
      </c>
      <c r="I33" s="252"/>
      <c r="J33" s="253"/>
      <c r="K33" s="253"/>
      <c r="L33" s="253"/>
      <c r="M33" s="259"/>
      <c r="N33" s="252"/>
      <c r="O33" s="253"/>
      <c r="P33" s="253"/>
      <c r="Q33" s="253"/>
      <c r="R33" s="259"/>
      <c r="S33" s="252"/>
      <c r="T33" s="253"/>
      <c r="U33" s="253"/>
      <c r="V33" s="253"/>
      <c r="W33" s="259"/>
      <c r="X33" s="252"/>
      <c r="Y33" s="253"/>
      <c r="Z33" s="253"/>
      <c r="AA33" s="253"/>
      <c r="AB33" s="259"/>
      <c r="AC33" s="14">
        <v>6</v>
      </c>
      <c r="AD33" s="88">
        <v>12</v>
      </c>
      <c r="AE33" s="22">
        <v>18</v>
      </c>
      <c r="AF33" s="215"/>
      <c r="AG33" s="169">
        <v>4</v>
      </c>
      <c r="AH33" s="14">
        <v>3</v>
      </c>
      <c r="AI33" s="105">
        <v>6</v>
      </c>
      <c r="AJ33" s="11">
        <v>18</v>
      </c>
      <c r="AK33" s="215"/>
      <c r="AL33" s="165">
        <v>3</v>
      </c>
    </row>
    <row r="34" spans="1:42" ht="13.15">
      <c r="A34" s="157">
        <v>26</v>
      </c>
      <c r="B34" s="136" t="s">
        <v>62</v>
      </c>
      <c r="C34" s="232">
        <v>45</v>
      </c>
      <c r="D34" s="143">
        <v>27</v>
      </c>
      <c r="E34" s="239">
        <v>18</v>
      </c>
      <c r="F34" s="81">
        <v>80</v>
      </c>
      <c r="G34" s="173">
        <v>5</v>
      </c>
      <c r="H34" s="142" t="s">
        <v>17</v>
      </c>
      <c r="I34" s="252"/>
      <c r="J34" s="253"/>
      <c r="K34" s="253"/>
      <c r="L34" s="253"/>
      <c r="M34" s="259"/>
      <c r="N34" s="252"/>
      <c r="O34" s="253"/>
      <c r="P34" s="253"/>
      <c r="Q34" s="253"/>
      <c r="R34" s="259"/>
      <c r="S34" s="252"/>
      <c r="T34" s="253"/>
      <c r="U34" s="253"/>
      <c r="V34" s="253"/>
      <c r="W34" s="259"/>
      <c r="X34" s="252"/>
      <c r="Y34" s="253"/>
      <c r="Z34" s="253"/>
      <c r="AA34" s="253"/>
      <c r="AB34" s="259"/>
      <c r="AC34" s="140">
        <v>6</v>
      </c>
      <c r="AD34" s="88">
        <v>12</v>
      </c>
      <c r="AE34" s="11">
        <v>9</v>
      </c>
      <c r="AF34" s="215"/>
      <c r="AG34" s="165">
        <v>3</v>
      </c>
      <c r="AH34" s="14">
        <v>3</v>
      </c>
      <c r="AI34" s="105">
        <v>6</v>
      </c>
      <c r="AJ34" s="11">
        <v>9</v>
      </c>
      <c r="AK34" s="215"/>
      <c r="AL34" s="165">
        <v>2</v>
      </c>
    </row>
    <row r="35" spans="1:42" ht="26.25">
      <c r="A35" s="157">
        <v>27</v>
      </c>
      <c r="B35" s="136" t="s">
        <v>103</v>
      </c>
      <c r="C35" s="232">
        <v>45</v>
      </c>
      <c r="D35" s="143">
        <v>27</v>
      </c>
      <c r="E35" s="239">
        <v>18</v>
      </c>
      <c r="F35" s="81">
        <v>80</v>
      </c>
      <c r="G35" s="173">
        <v>5</v>
      </c>
      <c r="H35" s="142" t="s">
        <v>17</v>
      </c>
      <c r="I35" s="252"/>
      <c r="J35" s="253"/>
      <c r="K35" s="253"/>
      <c r="L35" s="253"/>
      <c r="M35" s="259"/>
      <c r="N35" s="252"/>
      <c r="O35" s="253"/>
      <c r="P35" s="253"/>
      <c r="Q35" s="253"/>
      <c r="R35" s="259"/>
      <c r="S35" s="252"/>
      <c r="T35" s="253"/>
      <c r="U35" s="253"/>
      <c r="V35" s="253"/>
      <c r="W35" s="259"/>
      <c r="X35" s="252"/>
      <c r="Y35" s="253"/>
      <c r="Z35" s="253"/>
      <c r="AA35" s="253"/>
      <c r="AB35" s="259"/>
      <c r="AC35" s="140">
        <v>6</v>
      </c>
      <c r="AD35" s="88">
        <v>12</v>
      </c>
      <c r="AE35" s="11">
        <v>9</v>
      </c>
      <c r="AF35" s="215"/>
      <c r="AG35" s="165">
        <v>3</v>
      </c>
      <c r="AH35" s="14">
        <v>3</v>
      </c>
      <c r="AI35" s="105">
        <v>6</v>
      </c>
      <c r="AJ35" s="11">
        <v>9</v>
      </c>
      <c r="AK35" s="215"/>
      <c r="AL35" s="165">
        <v>2</v>
      </c>
    </row>
    <row r="36" spans="1:42" ht="15" customHeight="1">
      <c r="A36" s="157">
        <v>28</v>
      </c>
      <c r="B36" s="136" t="s">
        <v>60</v>
      </c>
      <c r="C36" s="232">
        <v>36</v>
      </c>
      <c r="D36" s="143">
        <v>24</v>
      </c>
      <c r="E36" s="239">
        <v>12</v>
      </c>
      <c r="F36" s="73">
        <v>64</v>
      </c>
      <c r="G36" s="173">
        <v>4</v>
      </c>
      <c r="H36" s="142" t="s">
        <v>17</v>
      </c>
      <c r="I36" s="252"/>
      <c r="J36" s="253"/>
      <c r="K36" s="253"/>
      <c r="L36" s="253"/>
      <c r="M36" s="259"/>
      <c r="N36" s="252"/>
      <c r="O36" s="253"/>
      <c r="P36" s="253"/>
      <c r="Q36" s="253"/>
      <c r="R36" s="259"/>
      <c r="S36" s="252"/>
      <c r="T36" s="253"/>
      <c r="U36" s="253"/>
      <c r="V36" s="253"/>
      <c r="W36" s="259"/>
      <c r="X36" s="252"/>
      <c r="Y36" s="253"/>
      <c r="Z36" s="253"/>
      <c r="AA36" s="253"/>
      <c r="AB36" s="259"/>
      <c r="AC36" s="252"/>
      <c r="AD36" s="253"/>
      <c r="AE36" s="253"/>
      <c r="AF36" s="253"/>
      <c r="AG36" s="259"/>
      <c r="AH36" s="10">
        <v>6</v>
      </c>
      <c r="AI36" s="221">
        <v>12</v>
      </c>
      <c r="AJ36" s="15">
        <v>18</v>
      </c>
      <c r="AK36" s="215"/>
      <c r="AL36" s="165">
        <v>4</v>
      </c>
    </row>
    <row r="37" spans="1:42" ht="15" customHeight="1">
      <c r="A37" s="157">
        <v>29</v>
      </c>
      <c r="B37" s="136" t="s">
        <v>97</v>
      </c>
      <c r="C37" s="232">
        <v>27</v>
      </c>
      <c r="D37" s="50">
        <v>9</v>
      </c>
      <c r="E37" s="239">
        <v>18</v>
      </c>
      <c r="F37" s="81">
        <v>48</v>
      </c>
      <c r="G37" s="173">
        <v>3</v>
      </c>
      <c r="H37" s="142" t="s">
        <v>17</v>
      </c>
      <c r="I37" s="252"/>
      <c r="J37" s="253"/>
      <c r="K37" s="253"/>
      <c r="L37" s="253"/>
      <c r="M37" s="259"/>
      <c r="N37" s="252"/>
      <c r="O37" s="253"/>
      <c r="P37" s="253"/>
      <c r="Q37" s="253"/>
      <c r="R37" s="259"/>
      <c r="S37" s="252"/>
      <c r="T37" s="253"/>
      <c r="U37" s="253"/>
      <c r="V37" s="253"/>
      <c r="W37" s="259"/>
      <c r="X37" s="252"/>
      <c r="Y37" s="253"/>
      <c r="Z37" s="253"/>
      <c r="AA37" s="253"/>
      <c r="AB37" s="259"/>
      <c r="AC37" s="252"/>
      <c r="AD37" s="253"/>
      <c r="AE37" s="253"/>
      <c r="AF37" s="253"/>
      <c r="AG37" s="259"/>
      <c r="AH37" s="13">
        <v>9</v>
      </c>
      <c r="AI37" s="88">
        <v>18</v>
      </c>
      <c r="AJ37" s="278"/>
      <c r="AK37" s="278"/>
      <c r="AL37" s="165">
        <v>3</v>
      </c>
    </row>
    <row r="38" spans="1:42" ht="44.45" customHeight="1" thickBot="1">
      <c r="A38" s="158">
        <v>30</v>
      </c>
      <c r="B38" s="139" t="s">
        <v>46</v>
      </c>
      <c r="C38" s="232">
        <v>72</v>
      </c>
      <c r="D38" s="52">
        <v>72</v>
      </c>
      <c r="E38" s="242">
        <v>0</v>
      </c>
      <c r="F38" s="81">
        <v>228</v>
      </c>
      <c r="G38" s="174">
        <v>12</v>
      </c>
      <c r="H38" s="74" t="s">
        <v>17</v>
      </c>
      <c r="I38" s="246"/>
      <c r="J38" s="247"/>
      <c r="K38" s="247"/>
      <c r="L38" s="247"/>
      <c r="M38" s="260"/>
      <c r="N38" s="246"/>
      <c r="O38" s="247"/>
      <c r="P38" s="247"/>
      <c r="Q38" s="247"/>
      <c r="R38" s="260"/>
      <c r="S38" s="246"/>
      <c r="T38" s="247"/>
      <c r="U38" s="247"/>
      <c r="V38" s="247"/>
      <c r="W38" s="260"/>
      <c r="X38" s="246"/>
      <c r="Y38" s="247"/>
      <c r="Z38" s="247"/>
      <c r="AA38" s="247"/>
      <c r="AB38" s="260"/>
      <c r="AC38" s="246"/>
      <c r="AD38" s="247"/>
      <c r="AE38" s="185">
        <v>36</v>
      </c>
      <c r="AF38" s="216"/>
      <c r="AG38" s="186">
        <v>5</v>
      </c>
      <c r="AH38" s="246"/>
      <c r="AI38" s="247"/>
      <c r="AJ38" s="11">
        <v>36</v>
      </c>
      <c r="AK38" s="216"/>
      <c r="AL38" s="165">
        <v>7</v>
      </c>
    </row>
    <row r="39" spans="1:42" ht="13.5" thickBot="1">
      <c r="A39" s="25" t="s">
        <v>16</v>
      </c>
      <c r="B39" s="26" t="s">
        <v>72</v>
      </c>
      <c r="C39" s="26"/>
      <c r="D39" s="25" t="s">
        <v>36</v>
      </c>
      <c r="E39" s="119"/>
      <c r="F39" s="120">
        <v>180</v>
      </c>
      <c r="G39" s="19">
        <v>6</v>
      </c>
      <c r="H39" s="19" t="s">
        <v>17</v>
      </c>
      <c r="I39" s="20"/>
      <c r="J39" s="20"/>
      <c r="K39" s="20"/>
      <c r="L39" s="20"/>
      <c r="M39" s="19"/>
      <c r="N39" s="20"/>
      <c r="O39" s="20"/>
      <c r="P39" s="20"/>
      <c r="Q39" s="20"/>
      <c r="R39" s="19"/>
      <c r="S39" s="20"/>
      <c r="T39" s="20"/>
      <c r="U39" s="20"/>
      <c r="V39" s="20"/>
      <c r="W39" s="19"/>
      <c r="X39" s="20"/>
      <c r="Y39" s="20"/>
      <c r="Z39" s="20"/>
      <c r="AA39" s="121"/>
      <c r="AB39" s="21"/>
      <c r="AC39" s="20"/>
      <c r="AD39" s="20"/>
      <c r="AE39" s="20"/>
      <c r="AF39" s="20"/>
      <c r="AG39" s="19"/>
      <c r="AH39" s="20"/>
      <c r="AI39" s="20"/>
      <c r="AJ39" s="20"/>
      <c r="AK39" s="121"/>
      <c r="AL39" s="21">
        <v>6</v>
      </c>
    </row>
    <row r="40" spans="1:42" ht="14.65" thickBot="1">
      <c r="A40" s="359"/>
      <c r="B40" s="322" t="s">
        <v>74</v>
      </c>
      <c r="C40" s="376">
        <f>SUM(C6,C11,C29,C39)</f>
        <v>1521</v>
      </c>
      <c r="D40" s="318">
        <f>SUM(D6,D11,D29)</f>
        <v>981</v>
      </c>
      <c r="E40" s="243">
        <f>SUM(E6,E11,E29,E39)</f>
        <v>540</v>
      </c>
      <c r="F40" s="147">
        <f>SUM(F6,F11,F29,F39)</f>
        <v>3034</v>
      </c>
      <c r="G40" s="407">
        <f>SUM(M40,R40,W40,AB40,AG40,AL40)</f>
        <v>180</v>
      </c>
      <c r="H40" s="314" t="s">
        <v>44</v>
      </c>
      <c r="I40" s="30">
        <f>SUM(I6,I11,I29)</f>
        <v>51</v>
      </c>
      <c r="J40" s="115">
        <f>SUM(J6,J11,J29)</f>
        <v>102</v>
      </c>
      <c r="K40" s="30">
        <f>SUM(K6,K11,K29,K39)</f>
        <v>126</v>
      </c>
      <c r="L40" s="114">
        <f>SUM(L11,L29,L6)</f>
        <v>12</v>
      </c>
      <c r="M40" s="365">
        <f>SUM(M39,M29,M11,M6)</f>
        <v>30</v>
      </c>
      <c r="N40" s="28">
        <f>SUM(N29,N11,N6)</f>
        <v>39</v>
      </c>
      <c r="O40" s="116">
        <f>SUM(O6,O11,O29,O39)</f>
        <v>78</v>
      </c>
      <c r="P40" s="28">
        <f>SUM(P29,P11,P6)</f>
        <v>108</v>
      </c>
      <c r="Q40" s="116">
        <f>SUM(Q6,Q11,Q29,Q39)</f>
        <v>12</v>
      </c>
      <c r="R40" s="365">
        <f>SUM(R29,R11,R6,R39)</f>
        <v>30</v>
      </c>
      <c r="S40" s="27">
        <f>SUM(S29,S11,S6)</f>
        <v>45</v>
      </c>
      <c r="T40" s="114">
        <f>SUM(T6,T11,T29,T39)</f>
        <v>90</v>
      </c>
      <c r="U40" s="27">
        <f>SUM(U29,U11,U6)</f>
        <v>144</v>
      </c>
      <c r="V40" s="114">
        <f>SUM(V6,V11,V29,V39)</f>
        <v>12</v>
      </c>
      <c r="W40" s="365">
        <f>SUM(W39,W29,W11,W6)</f>
        <v>30</v>
      </c>
      <c r="X40" s="27">
        <f>SUM(X29,X11,X6)</f>
        <v>36</v>
      </c>
      <c r="Y40" s="114">
        <f>SUM(Y29,Y6,Y11)</f>
        <v>72</v>
      </c>
      <c r="Z40" s="27">
        <f>SUM(Z29,Z11,Z6)</f>
        <v>132</v>
      </c>
      <c r="AA40" s="117">
        <f>SUM(AA6,AA11,AA29,AA39)</f>
        <v>12</v>
      </c>
      <c r="AB40" s="387">
        <f>SUM(AB39,AB29,AB11,AB6)</f>
        <v>30</v>
      </c>
      <c r="AC40" s="27">
        <f>SUM(AC29,AC11,AC6)</f>
        <v>42</v>
      </c>
      <c r="AD40" s="114">
        <f>SUM(AD6,AD11,AD29)</f>
        <v>84</v>
      </c>
      <c r="AE40" s="27">
        <f>SUM(AE29,AE11,AE6)</f>
        <v>135</v>
      </c>
      <c r="AF40" s="114">
        <f>SUM(AF6,AF11,AF29)</f>
        <v>0</v>
      </c>
      <c r="AG40" s="365">
        <f>SUM(AG39,AG29,AG11,AG6)</f>
        <v>30</v>
      </c>
      <c r="AH40" s="27">
        <f>SUM(AH29,AH11,AH6)</f>
        <v>30</v>
      </c>
      <c r="AI40" s="114">
        <f>SUM(AI6,AI11,AI29)</f>
        <v>60</v>
      </c>
      <c r="AJ40" s="27">
        <f>SUM(AJ29,AJ11,AJ6)</f>
        <v>99</v>
      </c>
      <c r="AK40" s="117">
        <f>SUM(AK6,AK11,AK29)</f>
        <v>0</v>
      </c>
      <c r="AL40" s="387">
        <f>SUM(AL39,AL29,AL11,AL6)</f>
        <v>30</v>
      </c>
    </row>
    <row r="41" spans="1:42" ht="14.65" thickBot="1">
      <c r="A41" s="360"/>
      <c r="B41" s="323"/>
      <c r="C41" s="377"/>
      <c r="D41" s="319"/>
      <c r="E41" s="369">
        <f>SUM(E40,F40)</f>
        <v>3574</v>
      </c>
      <c r="F41" s="370"/>
      <c r="G41" s="317"/>
      <c r="H41" s="315"/>
      <c r="I41" s="367">
        <f>SUM(I40:L40)</f>
        <v>291</v>
      </c>
      <c r="J41" s="367"/>
      <c r="K41" s="367"/>
      <c r="L41" s="368"/>
      <c r="M41" s="366"/>
      <c r="N41" s="309">
        <f>SUM(N40:Q40)</f>
        <v>237</v>
      </c>
      <c r="O41" s="391"/>
      <c r="P41" s="391"/>
      <c r="Q41" s="392"/>
      <c r="R41" s="366"/>
      <c r="S41" s="307">
        <f>SUM(S40:V40)</f>
        <v>291</v>
      </c>
      <c r="T41" s="385"/>
      <c r="U41" s="385"/>
      <c r="V41" s="386"/>
      <c r="W41" s="366"/>
      <c r="X41" s="307">
        <f>SUM(X40:AA40)</f>
        <v>252</v>
      </c>
      <c r="Y41" s="385"/>
      <c r="Z41" s="385"/>
      <c r="AA41" s="386"/>
      <c r="AB41" s="389"/>
      <c r="AC41" s="371">
        <f>SUM(AC40:AF40)</f>
        <v>261</v>
      </c>
      <c r="AD41" s="372"/>
      <c r="AE41" s="372"/>
      <c r="AF41" s="373"/>
      <c r="AG41" s="390"/>
      <c r="AH41" s="371">
        <f>SUM(AH40:AK40)</f>
        <v>189</v>
      </c>
      <c r="AI41" s="372"/>
      <c r="AJ41" s="372"/>
      <c r="AK41" s="373"/>
      <c r="AL41" s="388"/>
    </row>
    <row r="42" spans="1:42" ht="13.5" thickBot="1">
      <c r="A42" s="361"/>
      <c r="B42" s="324"/>
      <c r="C42" s="227"/>
      <c r="D42" s="382">
        <f>SUM(D40,E41)</f>
        <v>4555</v>
      </c>
      <c r="E42" s="383"/>
      <c r="F42" s="384"/>
      <c r="G42" s="29"/>
      <c r="H42" s="122"/>
      <c r="I42" s="362" t="s">
        <v>39</v>
      </c>
      <c r="J42" s="363"/>
      <c r="K42" s="363"/>
      <c r="L42" s="364"/>
      <c r="M42" s="122"/>
      <c r="N42" s="362" t="s">
        <v>38</v>
      </c>
      <c r="O42" s="363"/>
      <c r="P42" s="363"/>
      <c r="Q42" s="364"/>
      <c r="R42" s="122"/>
      <c r="S42" s="362" t="s">
        <v>40</v>
      </c>
      <c r="T42" s="363"/>
      <c r="U42" s="363"/>
      <c r="V42" s="364"/>
      <c r="W42" s="122"/>
      <c r="X42" s="362" t="s">
        <v>41</v>
      </c>
      <c r="Y42" s="363"/>
      <c r="Z42" s="363"/>
      <c r="AA42" s="364"/>
      <c r="AB42" s="122"/>
      <c r="AC42" s="362" t="s">
        <v>42</v>
      </c>
      <c r="AD42" s="363"/>
      <c r="AE42" s="363"/>
      <c r="AF42" s="364"/>
      <c r="AG42" s="222"/>
      <c r="AH42" s="362" t="s">
        <v>42</v>
      </c>
      <c r="AI42" s="363"/>
      <c r="AJ42" s="363"/>
      <c r="AK42" s="364"/>
      <c r="AL42" s="223"/>
    </row>
    <row r="43" spans="1:42" s="380" customFormat="1" ht="13.5" thickBot="1">
      <c r="A43" s="378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</row>
    <row r="44" spans="1:42" ht="26.65" thickBot="1">
      <c r="A44" s="3" t="s">
        <v>22</v>
      </c>
      <c r="B44" s="4" t="s">
        <v>107</v>
      </c>
      <c r="C44" s="111">
        <f>SUM(C45:C54)</f>
        <v>441</v>
      </c>
      <c r="D44" s="19">
        <f>SUM(D45:D54)</f>
        <v>303</v>
      </c>
      <c r="E44" s="149">
        <f>SUM(E45:E54)</f>
        <v>138</v>
      </c>
      <c r="F44" s="18">
        <f>SUM(F45:F54)</f>
        <v>909</v>
      </c>
      <c r="G44" s="19">
        <f>SUM(G45:G54)</f>
        <v>54</v>
      </c>
      <c r="H44" s="20"/>
      <c r="I44" s="20">
        <f>SUM(I45:I54)</f>
        <v>0</v>
      </c>
      <c r="J44" s="109">
        <v>0</v>
      </c>
      <c r="K44" s="20">
        <v>0</v>
      </c>
      <c r="L44" s="109">
        <f>SUM(L45:L54)</f>
        <v>0</v>
      </c>
      <c r="M44" s="19">
        <f>SUM(M49:M54)</f>
        <v>0</v>
      </c>
      <c r="N44" s="20">
        <f>SUM(N45:N54)</f>
        <v>0</v>
      </c>
      <c r="O44" s="109">
        <v>0</v>
      </c>
      <c r="P44" s="20">
        <f>SUM(P45:P54)</f>
        <v>0</v>
      </c>
      <c r="Q44" s="109">
        <v>0</v>
      </c>
      <c r="R44" s="19">
        <f>SUM(R45:R54)</f>
        <v>0</v>
      </c>
      <c r="S44" s="20">
        <f>SUM(S45:S54)</f>
        <v>12</v>
      </c>
      <c r="T44" s="109">
        <f>SUM(T45:T48)</f>
        <v>24</v>
      </c>
      <c r="U44" s="20">
        <f t="shared" ref="U44:Z44" si="5">SUM(U45:U54)</f>
        <v>36</v>
      </c>
      <c r="V44" s="109">
        <f t="shared" si="5"/>
        <v>0</v>
      </c>
      <c r="W44" s="19">
        <f t="shared" si="5"/>
        <v>8</v>
      </c>
      <c r="X44" s="20">
        <f t="shared" si="5"/>
        <v>6</v>
      </c>
      <c r="Y44" s="109">
        <f t="shared" si="5"/>
        <v>12</v>
      </c>
      <c r="Z44" s="20">
        <f t="shared" si="5"/>
        <v>9</v>
      </c>
      <c r="AA44" s="110">
        <f>SUM(AA47)</f>
        <v>0</v>
      </c>
      <c r="AB44" s="21">
        <f>SUM(AB45:AB54)</f>
        <v>3</v>
      </c>
      <c r="AC44" s="20">
        <f>SUM(AC45:AC54)</f>
        <v>24</v>
      </c>
      <c r="AD44" s="109">
        <f>SUM(AD45:AD54)</f>
        <v>48</v>
      </c>
      <c r="AE44" s="20">
        <f>SUM(AE45:AE54)</f>
        <v>90</v>
      </c>
      <c r="AF44" s="109">
        <f>SUM(AF45:AF54)</f>
        <v>0</v>
      </c>
      <c r="AG44" s="19">
        <f t="shared" ref="AG44:AL44" si="6">SUM(AG45:AG54)</f>
        <v>19</v>
      </c>
      <c r="AH44" s="20">
        <f t="shared" si="6"/>
        <v>27</v>
      </c>
      <c r="AI44" s="109">
        <f t="shared" si="6"/>
        <v>54</v>
      </c>
      <c r="AJ44" s="20">
        <f t="shared" si="6"/>
        <v>99</v>
      </c>
      <c r="AK44" s="110">
        <f t="shared" si="6"/>
        <v>0</v>
      </c>
      <c r="AL44" s="21">
        <f t="shared" si="6"/>
        <v>24</v>
      </c>
      <c r="AN44" s="118">
        <f>SUM(S44,X44,AC44,AH44)</f>
        <v>69</v>
      </c>
      <c r="AO44" s="118">
        <f>SUM(T44,Y44,AD44,AI44)</f>
        <v>138</v>
      </c>
      <c r="AP44" s="118">
        <f>SUM(AN44:AO44)</f>
        <v>207</v>
      </c>
    </row>
    <row r="45" spans="1:42" ht="13.15">
      <c r="A45" s="156">
        <v>22</v>
      </c>
      <c r="B45" s="46" t="s">
        <v>61</v>
      </c>
      <c r="C45" s="232">
        <v>36</v>
      </c>
      <c r="D45" s="143">
        <v>24</v>
      </c>
      <c r="E45" s="241">
        <v>12</v>
      </c>
      <c r="F45" s="73">
        <v>64</v>
      </c>
      <c r="G45" s="172">
        <v>4</v>
      </c>
      <c r="H45" s="80" t="s">
        <v>17</v>
      </c>
      <c r="I45" s="274"/>
      <c r="J45" s="272"/>
      <c r="K45" s="272"/>
      <c r="L45" s="272"/>
      <c r="M45" s="273"/>
      <c r="N45" s="274"/>
      <c r="O45" s="272"/>
      <c r="P45" s="272"/>
      <c r="Q45" s="272"/>
      <c r="R45" s="273"/>
      <c r="S45" s="140">
        <v>6</v>
      </c>
      <c r="T45" s="106">
        <v>12</v>
      </c>
      <c r="U45" s="135">
        <v>18</v>
      </c>
      <c r="V45" s="214"/>
      <c r="W45" s="165">
        <v>4</v>
      </c>
      <c r="X45" s="275"/>
      <c r="Y45" s="276"/>
      <c r="Z45" s="276"/>
      <c r="AA45" s="276"/>
      <c r="AB45" s="277"/>
      <c r="AC45" s="274"/>
      <c r="AD45" s="272"/>
      <c r="AE45" s="272"/>
      <c r="AF45" s="272"/>
      <c r="AG45" s="273"/>
      <c r="AH45" s="274"/>
      <c r="AI45" s="272"/>
      <c r="AJ45" s="272"/>
      <c r="AK45" s="272"/>
      <c r="AL45" s="273"/>
    </row>
    <row r="46" spans="1:42" ht="26.25">
      <c r="A46" s="157">
        <v>23</v>
      </c>
      <c r="B46" s="46" t="s">
        <v>65</v>
      </c>
      <c r="C46" s="233">
        <v>63</v>
      </c>
      <c r="D46" s="50">
        <v>39</v>
      </c>
      <c r="E46" s="236">
        <v>24</v>
      </c>
      <c r="F46" s="81">
        <v>112</v>
      </c>
      <c r="G46" s="173">
        <v>7</v>
      </c>
      <c r="H46" s="74" t="s">
        <v>17</v>
      </c>
      <c r="I46" s="264"/>
      <c r="J46" s="265"/>
      <c r="K46" s="265"/>
      <c r="L46" s="265"/>
      <c r="M46" s="266"/>
      <c r="N46" s="264"/>
      <c r="O46" s="265"/>
      <c r="P46" s="265"/>
      <c r="Q46" s="265"/>
      <c r="R46" s="266"/>
      <c r="S46" s="14">
        <v>6</v>
      </c>
      <c r="T46" s="105">
        <v>12</v>
      </c>
      <c r="U46" s="22">
        <v>18</v>
      </c>
      <c r="V46" s="216"/>
      <c r="W46" s="169">
        <v>4</v>
      </c>
      <c r="X46" s="16">
        <v>6</v>
      </c>
      <c r="Y46" s="105">
        <v>12</v>
      </c>
      <c r="Z46" s="15">
        <v>9</v>
      </c>
      <c r="AB46" s="165">
        <v>3</v>
      </c>
      <c r="AC46" s="264"/>
      <c r="AD46" s="265"/>
      <c r="AE46" s="265"/>
      <c r="AF46" s="265"/>
      <c r="AG46" s="266"/>
      <c r="AH46" s="264"/>
      <c r="AI46" s="265"/>
      <c r="AJ46" s="265"/>
      <c r="AK46" s="265"/>
      <c r="AL46" s="266"/>
      <c r="AN46" s="118">
        <f>SUM(U44,Z44,AE44,AJ44)</f>
        <v>234</v>
      </c>
    </row>
    <row r="47" spans="1:42" ht="13.15">
      <c r="A47" s="157">
        <v>24</v>
      </c>
      <c r="B47" s="47" t="s">
        <v>66</v>
      </c>
      <c r="C47" s="234">
        <v>36</v>
      </c>
      <c r="D47" s="50">
        <v>24</v>
      </c>
      <c r="E47" s="239">
        <v>12</v>
      </c>
      <c r="F47" s="81">
        <v>64</v>
      </c>
      <c r="G47" s="173">
        <v>4</v>
      </c>
      <c r="H47" s="80" t="s">
        <v>17</v>
      </c>
      <c r="I47" s="264"/>
      <c r="J47" s="265"/>
      <c r="K47" s="265"/>
      <c r="L47" s="265"/>
      <c r="M47" s="266"/>
      <c r="N47" s="264"/>
      <c r="O47" s="265"/>
      <c r="P47" s="265"/>
      <c r="Q47" s="265"/>
      <c r="R47" s="266"/>
      <c r="S47" s="244"/>
      <c r="T47" s="270"/>
      <c r="U47" s="270"/>
      <c r="V47" s="270"/>
      <c r="W47" s="271"/>
      <c r="X47" s="244"/>
      <c r="Y47" s="270"/>
      <c r="Z47" s="270"/>
      <c r="AA47" s="270"/>
      <c r="AB47" s="271"/>
      <c r="AC47" s="10">
        <v>6</v>
      </c>
      <c r="AD47" s="221">
        <v>12</v>
      </c>
      <c r="AE47" s="135">
        <v>18</v>
      </c>
      <c r="AF47" s="219"/>
      <c r="AG47" s="165">
        <v>4</v>
      </c>
      <c r="AH47" s="264"/>
      <c r="AI47" s="265"/>
      <c r="AJ47" s="265"/>
      <c r="AK47" s="265"/>
      <c r="AL47" s="266"/>
    </row>
    <row r="48" spans="1:42" ht="39.4">
      <c r="A48" s="157">
        <v>25</v>
      </c>
      <c r="B48" s="47" t="s">
        <v>73</v>
      </c>
      <c r="C48" s="233">
        <v>72</v>
      </c>
      <c r="D48" s="50">
        <v>48</v>
      </c>
      <c r="E48" s="236">
        <v>24</v>
      </c>
      <c r="F48" s="81">
        <v>128</v>
      </c>
      <c r="G48" s="173">
        <v>8</v>
      </c>
      <c r="H48" s="74" t="s">
        <v>17</v>
      </c>
      <c r="I48" s="264"/>
      <c r="J48" s="265"/>
      <c r="K48" s="265"/>
      <c r="L48" s="265"/>
      <c r="M48" s="266"/>
      <c r="N48" s="264"/>
      <c r="O48" s="265"/>
      <c r="P48" s="265"/>
      <c r="Q48" s="265"/>
      <c r="R48" s="266"/>
      <c r="S48" s="252"/>
      <c r="T48" s="253"/>
      <c r="U48" s="253"/>
      <c r="V48" s="253"/>
      <c r="W48" s="259"/>
      <c r="X48" s="252"/>
      <c r="Y48" s="253"/>
      <c r="Z48" s="253"/>
      <c r="AA48" s="253"/>
      <c r="AB48" s="259"/>
      <c r="AC48" s="14">
        <v>6</v>
      </c>
      <c r="AD48" s="88">
        <v>12</v>
      </c>
      <c r="AE48" s="11">
        <v>18</v>
      </c>
      <c r="AF48" s="215"/>
      <c r="AG48" s="165">
        <v>4</v>
      </c>
      <c r="AH48" s="10">
        <v>6</v>
      </c>
      <c r="AI48" s="221">
        <v>12</v>
      </c>
      <c r="AJ48" s="135">
        <v>18</v>
      </c>
      <c r="AK48" s="219"/>
      <c r="AL48" s="165">
        <v>4</v>
      </c>
    </row>
    <row r="49" spans="1:43" ht="26.25">
      <c r="A49" s="157">
        <v>26</v>
      </c>
      <c r="B49" s="45" t="s">
        <v>98</v>
      </c>
      <c r="C49" s="233">
        <v>45</v>
      </c>
      <c r="D49" s="50">
        <v>27</v>
      </c>
      <c r="E49" s="239">
        <v>18</v>
      </c>
      <c r="F49" s="81">
        <v>80</v>
      </c>
      <c r="G49" s="173">
        <v>5</v>
      </c>
      <c r="H49" s="80" t="s">
        <v>17</v>
      </c>
      <c r="I49" s="264" t="s">
        <v>86</v>
      </c>
      <c r="J49" s="265"/>
      <c r="K49" s="265"/>
      <c r="L49" s="265"/>
      <c r="M49" s="266"/>
      <c r="N49" s="264"/>
      <c r="O49" s="265"/>
      <c r="P49" s="265"/>
      <c r="Q49" s="265"/>
      <c r="R49" s="266"/>
      <c r="S49" s="252"/>
      <c r="T49" s="253"/>
      <c r="U49" s="253"/>
      <c r="V49" s="253"/>
      <c r="W49" s="259"/>
      <c r="X49" s="252"/>
      <c r="Y49" s="253"/>
      <c r="Z49" s="253"/>
      <c r="AA49" s="253"/>
      <c r="AB49" s="259"/>
      <c r="AC49" s="140">
        <v>6</v>
      </c>
      <c r="AD49" s="88">
        <v>12</v>
      </c>
      <c r="AE49" s="11">
        <v>9</v>
      </c>
      <c r="AF49" s="215"/>
      <c r="AG49" s="165">
        <v>3</v>
      </c>
      <c r="AH49" s="14">
        <v>3</v>
      </c>
      <c r="AI49" s="105">
        <v>6</v>
      </c>
      <c r="AJ49" s="11">
        <v>9</v>
      </c>
      <c r="AK49" s="215"/>
      <c r="AL49" s="165">
        <v>2</v>
      </c>
    </row>
    <row r="50" spans="1:43" ht="26.25">
      <c r="A50" s="157">
        <v>27</v>
      </c>
      <c r="B50" s="47" t="s">
        <v>70</v>
      </c>
      <c r="C50" s="233">
        <v>45</v>
      </c>
      <c r="D50" s="50">
        <v>27</v>
      </c>
      <c r="E50" s="239">
        <v>18</v>
      </c>
      <c r="F50" s="81">
        <v>80</v>
      </c>
      <c r="G50" s="173">
        <v>5</v>
      </c>
      <c r="H50" s="74" t="s">
        <v>17</v>
      </c>
      <c r="I50" s="264"/>
      <c r="J50" s="265"/>
      <c r="K50" s="265"/>
      <c r="L50" s="265"/>
      <c r="M50" s="266"/>
      <c r="N50" s="264"/>
      <c r="O50" s="265"/>
      <c r="P50" s="265"/>
      <c r="Q50" s="265"/>
      <c r="R50" s="266"/>
      <c r="S50" s="252"/>
      <c r="T50" s="253"/>
      <c r="U50" s="253"/>
      <c r="V50" s="253"/>
      <c r="W50" s="259"/>
      <c r="X50" s="252"/>
      <c r="Y50" s="253"/>
      <c r="Z50" s="253"/>
      <c r="AA50" s="253"/>
      <c r="AB50" s="259"/>
      <c r="AC50" s="140">
        <v>6</v>
      </c>
      <c r="AD50" s="88">
        <v>12</v>
      </c>
      <c r="AE50" s="11">
        <v>9</v>
      </c>
      <c r="AF50" s="216"/>
      <c r="AG50" s="165">
        <v>3</v>
      </c>
      <c r="AH50" s="14">
        <v>3</v>
      </c>
      <c r="AI50" s="105">
        <v>6</v>
      </c>
      <c r="AJ50" s="11">
        <v>9</v>
      </c>
      <c r="AK50" s="215"/>
      <c r="AL50" s="165">
        <v>2</v>
      </c>
    </row>
    <row r="51" spans="1:43" ht="26.25">
      <c r="A51" s="157">
        <v>28</v>
      </c>
      <c r="B51" s="47" t="s">
        <v>69</v>
      </c>
      <c r="C51" s="233">
        <v>18</v>
      </c>
      <c r="D51" s="50">
        <v>12</v>
      </c>
      <c r="E51" s="239">
        <v>6</v>
      </c>
      <c r="F51" s="81">
        <v>57</v>
      </c>
      <c r="G51" s="173">
        <v>3</v>
      </c>
      <c r="H51" s="74" t="s">
        <v>17</v>
      </c>
      <c r="I51" s="264"/>
      <c r="J51" s="265"/>
      <c r="K51" s="265"/>
      <c r="L51" s="265"/>
      <c r="M51" s="266"/>
      <c r="N51" s="264"/>
      <c r="O51" s="265"/>
      <c r="P51" s="265"/>
      <c r="Q51" s="265"/>
      <c r="R51" s="266"/>
      <c r="S51" s="252"/>
      <c r="T51" s="253"/>
      <c r="U51" s="253"/>
      <c r="V51" s="253"/>
      <c r="W51" s="259"/>
      <c r="X51" s="252"/>
      <c r="Y51" s="253"/>
      <c r="Z51" s="253"/>
      <c r="AA51" s="253"/>
      <c r="AB51" s="259"/>
      <c r="AC51" s="244"/>
      <c r="AD51" s="270"/>
      <c r="AE51" s="270"/>
      <c r="AF51" s="270"/>
      <c r="AG51" s="271"/>
      <c r="AH51" s="14">
        <v>3</v>
      </c>
      <c r="AI51" s="105">
        <v>6</v>
      </c>
      <c r="AJ51" s="11">
        <v>9</v>
      </c>
      <c r="AK51" s="215"/>
      <c r="AL51" s="165">
        <v>3</v>
      </c>
    </row>
    <row r="52" spans="1:43" ht="26.25">
      <c r="A52" s="157">
        <v>29</v>
      </c>
      <c r="B52" s="47" t="s">
        <v>68</v>
      </c>
      <c r="C52" s="234">
        <v>27</v>
      </c>
      <c r="D52" s="50">
        <v>15</v>
      </c>
      <c r="E52" s="239">
        <v>12</v>
      </c>
      <c r="F52" s="73">
        <v>48</v>
      </c>
      <c r="G52" s="173">
        <v>3</v>
      </c>
      <c r="H52" s="80" t="s">
        <v>17</v>
      </c>
      <c r="I52" s="264"/>
      <c r="J52" s="265"/>
      <c r="K52" s="265"/>
      <c r="L52" s="265"/>
      <c r="M52" s="266"/>
      <c r="N52" s="264"/>
      <c r="O52" s="265"/>
      <c r="P52" s="265"/>
      <c r="Q52" s="265"/>
      <c r="R52" s="266"/>
      <c r="S52" s="252"/>
      <c r="T52" s="253"/>
      <c r="U52" s="253"/>
      <c r="V52" s="253"/>
      <c r="W52" s="259"/>
      <c r="X52" s="252"/>
      <c r="Y52" s="253"/>
      <c r="Z52" s="253"/>
      <c r="AA52" s="253"/>
      <c r="AB52" s="259"/>
      <c r="AC52" s="252"/>
      <c r="AD52" s="253"/>
      <c r="AE52" s="253"/>
      <c r="AF52" s="253"/>
      <c r="AG52" s="259"/>
      <c r="AH52" s="10">
        <v>6</v>
      </c>
      <c r="AI52" s="221">
        <v>12</v>
      </c>
      <c r="AJ52" s="11">
        <v>9</v>
      </c>
      <c r="AK52" s="215"/>
      <c r="AL52" s="165">
        <v>3</v>
      </c>
      <c r="AP52" s="118">
        <v>3</v>
      </c>
    </row>
    <row r="53" spans="1:43" ht="26.25">
      <c r="A53" s="157">
        <v>30</v>
      </c>
      <c r="B53" s="47" t="s">
        <v>67</v>
      </c>
      <c r="C53" s="232">
        <v>27</v>
      </c>
      <c r="D53" s="50">
        <v>15</v>
      </c>
      <c r="E53" s="239">
        <v>12</v>
      </c>
      <c r="F53" s="81">
        <v>48</v>
      </c>
      <c r="G53" s="173">
        <v>3</v>
      </c>
      <c r="H53" s="125" t="s">
        <v>17</v>
      </c>
      <c r="I53" s="264"/>
      <c r="J53" s="265"/>
      <c r="K53" s="265"/>
      <c r="L53" s="265"/>
      <c r="M53" s="266"/>
      <c r="N53" s="264"/>
      <c r="O53" s="265"/>
      <c r="P53" s="265"/>
      <c r="Q53" s="265"/>
      <c r="R53" s="266"/>
      <c r="S53" s="252"/>
      <c r="T53" s="253"/>
      <c r="U53" s="253"/>
      <c r="V53" s="253"/>
      <c r="W53" s="259"/>
      <c r="X53" s="252"/>
      <c r="Y53" s="253"/>
      <c r="Z53" s="253"/>
      <c r="AA53" s="253"/>
      <c r="AB53" s="259"/>
      <c r="AC53" s="264"/>
      <c r="AD53" s="265"/>
      <c r="AE53" s="280"/>
      <c r="AF53" s="253"/>
      <c r="AG53" s="259"/>
      <c r="AH53" s="10">
        <v>6</v>
      </c>
      <c r="AI53" s="221">
        <v>12</v>
      </c>
      <c r="AJ53" s="11">
        <v>9</v>
      </c>
      <c r="AK53" s="215"/>
      <c r="AL53" s="165">
        <v>3</v>
      </c>
    </row>
    <row r="54" spans="1:43" ht="39.75" thickBot="1">
      <c r="A54" s="131">
        <v>31</v>
      </c>
      <c r="B54" s="139" t="s">
        <v>46</v>
      </c>
      <c r="C54" s="232">
        <v>72</v>
      </c>
      <c r="D54" s="52">
        <v>72</v>
      </c>
      <c r="E54" s="242">
        <v>0</v>
      </c>
      <c r="F54" s="81">
        <v>228</v>
      </c>
      <c r="G54" s="174">
        <v>12</v>
      </c>
      <c r="H54" s="74" t="s">
        <v>17</v>
      </c>
      <c r="I54" s="267"/>
      <c r="J54" s="268"/>
      <c r="K54" s="268"/>
      <c r="L54" s="268"/>
      <c r="M54" s="269"/>
      <c r="N54" s="267"/>
      <c r="O54" s="268"/>
      <c r="P54" s="268"/>
      <c r="Q54" s="268"/>
      <c r="R54" s="269"/>
      <c r="S54" s="246"/>
      <c r="T54" s="247"/>
      <c r="U54" s="247"/>
      <c r="V54" s="247"/>
      <c r="W54" s="260"/>
      <c r="X54" s="246"/>
      <c r="Y54" s="247"/>
      <c r="Z54" s="247"/>
      <c r="AA54" s="247"/>
      <c r="AB54" s="260"/>
      <c r="AC54" s="264"/>
      <c r="AD54" s="265"/>
      <c r="AE54" s="185">
        <v>36</v>
      </c>
      <c r="AF54" s="219"/>
      <c r="AG54" s="186">
        <v>5</v>
      </c>
      <c r="AH54" s="264"/>
      <c r="AI54" s="265"/>
      <c r="AJ54" s="11">
        <v>36</v>
      </c>
      <c r="AK54" s="216"/>
      <c r="AL54" s="165">
        <v>7</v>
      </c>
    </row>
    <row r="55" spans="1:43" ht="13.5" thickBot="1">
      <c r="A55" s="25" t="s">
        <v>16</v>
      </c>
      <c r="B55" s="26" t="s">
        <v>72</v>
      </c>
      <c r="C55" s="26"/>
      <c r="D55" s="25" t="s">
        <v>36</v>
      </c>
      <c r="E55" s="119"/>
      <c r="F55" s="120">
        <v>180</v>
      </c>
      <c r="G55" s="19">
        <v>6</v>
      </c>
      <c r="H55" s="19" t="s">
        <v>17</v>
      </c>
      <c r="I55" s="20"/>
      <c r="J55" s="20"/>
      <c r="K55" s="20"/>
      <c r="L55" s="20"/>
      <c r="M55" s="19"/>
      <c r="N55" s="20"/>
      <c r="O55" s="20"/>
      <c r="P55" s="20"/>
      <c r="Q55" s="20"/>
      <c r="R55" s="19"/>
      <c r="S55" s="20"/>
      <c r="T55" s="20"/>
      <c r="U55" s="20"/>
      <c r="V55" s="20"/>
      <c r="W55" s="19"/>
      <c r="X55" s="20"/>
      <c r="Y55" s="20"/>
      <c r="Z55" s="20"/>
      <c r="AA55" s="121"/>
      <c r="AB55" s="21"/>
      <c r="AC55" s="20"/>
      <c r="AD55" s="20"/>
      <c r="AE55" s="20"/>
      <c r="AF55" s="20"/>
      <c r="AG55" s="19"/>
      <c r="AH55" s="20"/>
      <c r="AI55" s="20"/>
      <c r="AJ55" s="20"/>
      <c r="AK55" s="121"/>
      <c r="AL55" s="21">
        <v>6</v>
      </c>
    </row>
    <row r="56" spans="1:43" ht="15" customHeight="1" thickBot="1">
      <c r="A56" s="224"/>
      <c r="B56" s="322" t="s">
        <v>74</v>
      </c>
      <c r="C56" s="374">
        <f>SUM(C6,C11,C44)</f>
        <v>1512</v>
      </c>
      <c r="D56" s="328">
        <f>SUM(D6,D11,D44)</f>
        <v>978</v>
      </c>
      <c r="E56" s="243">
        <f>SUM(E6,E11,E44)</f>
        <v>534</v>
      </c>
      <c r="F56" s="207">
        <f>SUM(F6,F11,F44,F55)</f>
        <v>3043</v>
      </c>
      <c r="G56" s="407">
        <f>SUM(M56,R56,W56,AB56,AG56,AL56)</f>
        <v>180</v>
      </c>
      <c r="H56" s="314" t="s">
        <v>44</v>
      </c>
      <c r="I56" s="30">
        <f>SUM(I6,I11,I44)</f>
        <v>51</v>
      </c>
      <c r="J56" s="115">
        <f>SUM(J6,J11,J44,J55)</f>
        <v>102</v>
      </c>
      <c r="K56" s="30">
        <f>SUM(K6,K11,K44,K55)</f>
        <v>126</v>
      </c>
      <c r="L56" s="114">
        <f>SUM(L6,L44,L11)</f>
        <v>12</v>
      </c>
      <c r="M56" s="365">
        <f>SUM(M6,M11,M44,M55)</f>
        <v>30</v>
      </c>
      <c r="N56" s="28">
        <f>SUM(N44,N6,N11)</f>
        <v>39</v>
      </c>
      <c r="O56" s="116">
        <f>SUM(O6,O11,O29,O55)</f>
        <v>78</v>
      </c>
      <c r="P56" s="28">
        <f>SUM(P44,P6,P11)</f>
        <v>108</v>
      </c>
      <c r="Q56" s="116">
        <f>SUM(Q6,Q11,Q55,Q44)</f>
        <v>12</v>
      </c>
      <c r="R56" s="365">
        <f>SUM(R44,R6,R11,R55)</f>
        <v>30</v>
      </c>
      <c r="S56" s="27">
        <f>SUM(S44,S6,S11)</f>
        <v>45</v>
      </c>
      <c r="T56" s="114">
        <f>SUM(T6,T11,T44,T55)</f>
        <v>90</v>
      </c>
      <c r="U56" s="27">
        <f>SUM(U44,U6,U11)</f>
        <v>144</v>
      </c>
      <c r="V56" s="114">
        <f>SUM(V6,V11,V44,V55)</f>
        <v>12</v>
      </c>
      <c r="W56" s="365">
        <f>SUM(W55,W44,W6,W11)</f>
        <v>30</v>
      </c>
      <c r="X56" s="27">
        <f>SUM(X44,X6,X11)</f>
        <v>36</v>
      </c>
      <c r="Y56" s="114">
        <f>SUM(Y6,Y11,Y44,Y55)</f>
        <v>72</v>
      </c>
      <c r="Z56" s="27">
        <f>SUM(Z44,Z5,Z11)</f>
        <v>99</v>
      </c>
      <c r="AA56" s="117">
        <f>SUM(AA6,AA11,AA44,AA55)</f>
        <v>12</v>
      </c>
      <c r="AB56" s="387">
        <f>SUM(AB55,AB44,AB6,AB11)</f>
        <v>30</v>
      </c>
      <c r="AC56" s="27">
        <f>SUM(AC44,AC6,AC11)</f>
        <v>42</v>
      </c>
      <c r="AD56" s="114">
        <f>SUM(AD6,AD11,AD44,AD55)</f>
        <v>84</v>
      </c>
      <c r="AE56" s="27">
        <f>SUM(AE44,AE6,AE11)</f>
        <v>135</v>
      </c>
      <c r="AF56" s="114">
        <f>SUM(AF6,AF11,AF44)</f>
        <v>0</v>
      </c>
      <c r="AG56" s="365">
        <f>SUM(AG55,AG44,AG6,AG11)</f>
        <v>30</v>
      </c>
      <c r="AH56" s="27">
        <f>SUM(AH44,AH6,AH11)</f>
        <v>27</v>
      </c>
      <c r="AI56" s="114">
        <f>SUM(AI6,AI11,AI44)</f>
        <v>54</v>
      </c>
      <c r="AJ56" s="27">
        <f>SUM(AJ44,AJ6,AJ11)</f>
        <v>99</v>
      </c>
      <c r="AK56" s="117">
        <f>SUM(AK6,AK11,AK44)</f>
        <v>0</v>
      </c>
      <c r="AL56" s="387">
        <f>SUM(AL55,AL44,AL6,AL11)</f>
        <v>30</v>
      </c>
    </row>
    <row r="57" spans="1:43" ht="14.65" thickBot="1">
      <c r="A57" s="225"/>
      <c r="B57" s="323"/>
      <c r="C57" s="375"/>
      <c r="D57" s="329"/>
      <c r="E57" s="369">
        <f>SUM(E56:F56)</f>
        <v>3577</v>
      </c>
      <c r="F57" s="395"/>
      <c r="G57" s="317"/>
      <c r="H57" s="315"/>
      <c r="I57" s="307">
        <f>SUM(I56:L56)</f>
        <v>291</v>
      </c>
      <c r="J57" s="385"/>
      <c r="K57" s="385"/>
      <c r="L57" s="386"/>
      <c r="M57" s="366"/>
      <c r="N57" s="309">
        <f>SUM(N56:P56)</f>
        <v>225</v>
      </c>
      <c r="O57" s="391"/>
      <c r="P57" s="391"/>
      <c r="Q57" s="392"/>
      <c r="R57" s="366"/>
      <c r="S57" s="307">
        <f>SUM(S56:U56)</f>
        <v>279</v>
      </c>
      <c r="T57" s="385"/>
      <c r="U57" s="385"/>
      <c r="V57" s="386"/>
      <c r="W57" s="366"/>
      <c r="X57" s="307">
        <f>SUM(X56:Z56)</f>
        <v>207</v>
      </c>
      <c r="Y57" s="385"/>
      <c r="Z57" s="385"/>
      <c r="AA57" s="386"/>
      <c r="AB57" s="389"/>
      <c r="AC57" s="307">
        <f>SUM(AC56:AE56)</f>
        <v>261</v>
      </c>
      <c r="AD57" s="385"/>
      <c r="AE57" s="385"/>
      <c r="AF57" s="386"/>
      <c r="AG57" s="390"/>
      <c r="AH57" s="307">
        <f>SUM(AH56:AJ56)</f>
        <v>180</v>
      </c>
      <c r="AI57" s="385"/>
      <c r="AJ57" s="385"/>
      <c r="AK57" s="386"/>
      <c r="AL57" s="388"/>
    </row>
    <row r="58" spans="1:43" ht="13.5" thickBot="1">
      <c r="A58" s="226"/>
      <c r="B58" s="324"/>
      <c r="C58" s="227"/>
      <c r="D58" s="332">
        <f>SUM(D56:F56)</f>
        <v>4555</v>
      </c>
      <c r="E58" s="393"/>
      <c r="F58" s="333"/>
      <c r="G58" s="29"/>
      <c r="H58" s="122"/>
      <c r="I58" s="362" t="s">
        <v>39</v>
      </c>
      <c r="J58" s="363"/>
      <c r="K58" s="363"/>
      <c r="L58" s="364"/>
      <c r="M58" s="122"/>
      <c r="N58" s="362" t="s">
        <v>38</v>
      </c>
      <c r="O58" s="363"/>
      <c r="P58" s="363"/>
      <c r="Q58" s="364"/>
      <c r="R58" s="122"/>
      <c r="S58" s="362" t="s">
        <v>40</v>
      </c>
      <c r="T58" s="363"/>
      <c r="U58" s="363"/>
      <c r="V58" s="364"/>
      <c r="W58" s="122"/>
      <c r="X58" s="362" t="s">
        <v>41</v>
      </c>
      <c r="Y58" s="363"/>
      <c r="Z58" s="363"/>
      <c r="AA58" s="364"/>
      <c r="AB58" s="122"/>
      <c r="AC58" s="362" t="s">
        <v>42</v>
      </c>
      <c r="AD58" s="363"/>
      <c r="AE58" s="363"/>
      <c r="AF58" s="364"/>
      <c r="AG58" s="222"/>
      <c r="AH58" s="362" t="s">
        <v>42</v>
      </c>
      <c r="AI58" s="363"/>
      <c r="AJ58" s="363"/>
      <c r="AK58" s="364"/>
      <c r="AL58" s="208"/>
    </row>
    <row r="59" spans="1:43" s="381" customFormat="1" ht="13.5" thickBot="1">
      <c r="A59" s="378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</row>
    <row r="60" spans="1:43" ht="26.65" thickBot="1">
      <c r="A60" s="3" t="s">
        <v>21</v>
      </c>
      <c r="B60" s="4" t="s">
        <v>106</v>
      </c>
      <c r="C60" s="111">
        <f>SUM(C61:C69)</f>
        <v>450</v>
      </c>
      <c r="D60" s="19">
        <f>SUM(D61:D69)</f>
        <v>306</v>
      </c>
      <c r="E60" s="149">
        <f>SUM(E61:E69)</f>
        <v>144</v>
      </c>
      <c r="F60" s="18">
        <f>SUM(F61:F69)</f>
        <v>903</v>
      </c>
      <c r="G60" s="19">
        <f>SUM(G61:G69)</f>
        <v>54</v>
      </c>
      <c r="H60" s="20"/>
      <c r="I60" s="20">
        <f>SUM(I61:I69)</f>
        <v>0</v>
      </c>
      <c r="J60" s="109">
        <v>0</v>
      </c>
      <c r="K60" s="20">
        <v>0</v>
      </c>
      <c r="L60" s="109">
        <f>SUM(L62:L69)</f>
        <v>0</v>
      </c>
      <c r="M60" s="19">
        <f>SUM(M62:M69)</f>
        <v>0</v>
      </c>
      <c r="N60" s="20">
        <f>SUM(N62:N69)</f>
        <v>0</v>
      </c>
      <c r="O60" s="109">
        <v>0</v>
      </c>
      <c r="P60" s="20">
        <f>SUM(P62:P69)</f>
        <v>0</v>
      </c>
      <c r="Q60" s="109">
        <v>0</v>
      </c>
      <c r="R60" s="19">
        <f>SUM(R61:R69)</f>
        <v>0</v>
      </c>
      <c r="S60" s="20">
        <f t="shared" ref="S60:X60" si="7">SUM(S61:S69)</f>
        <v>12</v>
      </c>
      <c r="T60" s="109">
        <f t="shared" si="7"/>
        <v>24</v>
      </c>
      <c r="U60" s="20">
        <f t="shared" si="7"/>
        <v>36</v>
      </c>
      <c r="V60" s="109">
        <f t="shared" si="7"/>
        <v>0</v>
      </c>
      <c r="W60" s="19">
        <f t="shared" si="7"/>
        <v>8</v>
      </c>
      <c r="X60" s="20">
        <f t="shared" si="7"/>
        <v>6</v>
      </c>
      <c r="Y60" s="109">
        <v>12</v>
      </c>
      <c r="Z60" s="20">
        <f>SUM(Z61:Z69)</f>
        <v>9</v>
      </c>
      <c r="AA60" s="110">
        <v>0</v>
      </c>
      <c r="AB60" s="21">
        <f t="shared" ref="AB60:AL60" si="8">SUM(AB61:AB69)</f>
        <v>3</v>
      </c>
      <c r="AC60" s="20">
        <f t="shared" si="8"/>
        <v>24</v>
      </c>
      <c r="AD60" s="20">
        <f t="shared" si="8"/>
        <v>48</v>
      </c>
      <c r="AE60" s="20">
        <f t="shared" si="8"/>
        <v>90</v>
      </c>
      <c r="AF60" s="20">
        <f t="shared" si="8"/>
        <v>0</v>
      </c>
      <c r="AG60" s="20">
        <f t="shared" si="8"/>
        <v>19</v>
      </c>
      <c r="AH60" s="20">
        <f t="shared" si="8"/>
        <v>30</v>
      </c>
      <c r="AI60" s="20">
        <f t="shared" si="8"/>
        <v>60</v>
      </c>
      <c r="AJ60" s="20">
        <f t="shared" si="8"/>
        <v>99</v>
      </c>
      <c r="AK60" s="20">
        <f t="shared" si="8"/>
        <v>0</v>
      </c>
      <c r="AL60" s="20">
        <f t="shared" si="8"/>
        <v>24</v>
      </c>
    </row>
    <row r="61" spans="1:43" ht="16.149999999999999" customHeight="1">
      <c r="A61" s="156">
        <v>22</v>
      </c>
      <c r="B61" s="48" t="s">
        <v>99</v>
      </c>
      <c r="C61" s="232">
        <v>36</v>
      </c>
      <c r="D61" s="143">
        <v>24</v>
      </c>
      <c r="E61" s="241">
        <v>12</v>
      </c>
      <c r="F61" s="73">
        <v>64</v>
      </c>
      <c r="G61" s="172">
        <v>4</v>
      </c>
      <c r="H61" s="74" t="s">
        <v>17</v>
      </c>
      <c r="I61" s="250"/>
      <c r="J61" s="251"/>
      <c r="K61" s="251"/>
      <c r="L61" s="251"/>
      <c r="M61" s="255"/>
      <c r="N61" s="250"/>
      <c r="O61" s="251"/>
      <c r="P61" s="251"/>
      <c r="Q61" s="251"/>
      <c r="R61" s="255"/>
      <c r="S61" s="140">
        <v>6</v>
      </c>
      <c r="T61" s="106">
        <v>12</v>
      </c>
      <c r="U61" s="11">
        <v>18</v>
      </c>
      <c r="V61" s="214"/>
      <c r="W61" s="165">
        <v>4</v>
      </c>
      <c r="X61" s="250"/>
      <c r="Y61" s="251"/>
      <c r="Z61" s="251"/>
      <c r="AA61" s="251"/>
      <c r="AB61" s="255"/>
      <c r="AC61" s="250"/>
      <c r="AD61" s="251"/>
      <c r="AE61" s="251"/>
      <c r="AF61" s="251"/>
      <c r="AG61" s="255"/>
      <c r="AH61" s="250"/>
      <c r="AI61" s="251"/>
      <c r="AJ61" s="251"/>
      <c r="AK61" s="251"/>
      <c r="AL61" s="255"/>
      <c r="AO61" s="118">
        <f>SUM(I60,N60,S60,X60,AC60,AH60)</f>
        <v>72</v>
      </c>
      <c r="AP61" s="118">
        <f>SUM(T60,Y60,AD60,AI60)</f>
        <v>144</v>
      </c>
      <c r="AQ61" s="118">
        <f>SUM(AO61:AP61)</f>
        <v>216</v>
      </c>
    </row>
    <row r="62" spans="1:43" ht="26.25">
      <c r="A62" s="157">
        <v>23</v>
      </c>
      <c r="B62" s="49" t="s">
        <v>79</v>
      </c>
      <c r="C62" s="232">
        <v>36</v>
      </c>
      <c r="D62" s="143">
        <v>24</v>
      </c>
      <c r="E62" s="239">
        <v>12</v>
      </c>
      <c r="F62" s="73">
        <v>64</v>
      </c>
      <c r="G62" s="173">
        <v>4</v>
      </c>
      <c r="H62" s="74" t="s">
        <v>17</v>
      </c>
      <c r="I62" s="252"/>
      <c r="J62" s="253"/>
      <c r="K62" s="253"/>
      <c r="L62" s="253"/>
      <c r="M62" s="259"/>
      <c r="N62" s="252"/>
      <c r="O62" s="253"/>
      <c r="P62" s="253"/>
      <c r="Q62" s="253"/>
      <c r="R62" s="259"/>
      <c r="S62" s="14">
        <v>6</v>
      </c>
      <c r="T62" s="105">
        <v>12</v>
      </c>
      <c r="U62" s="11">
        <v>18</v>
      </c>
      <c r="V62" s="216"/>
      <c r="W62" s="165">
        <v>4</v>
      </c>
      <c r="X62" s="279"/>
      <c r="Y62" s="256"/>
      <c r="Z62" s="256"/>
      <c r="AA62" s="256"/>
      <c r="AB62" s="257"/>
      <c r="AC62" s="252"/>
      <c r="AD62" s="253"/>
      <c r="AE62" s="253"/>
      <c r="AF62" s="253"/>
      <c r="AG62" s="259"/>
      <c r="AH62" s="252"/>
      <c r="AI62" s="253"/>
      <c r="AJ62" s="253"/>
      <c r="AK62" s="253"/>
      <c r="AL62" s="259"/>
    </row>
    <row r="63" spans="1:43" ht="26.25">
      <c r="A63" s="157">
        <v>24</v>
      </c>
      <c r="B63" s="45" t="s">
        <v>80</v>
      </c>
      <c r="C63" s="232">
        <v>27</v>
      </c>
      <c r="D63" s="162">
        <v>15</v>
      </c>
      <c r="E63" s="239">
        <v>12</v>
      </c>
      <c r="F63" s="81">
        <v>48</v>
      </c>
      <c r="G63" s="173">
        <v>3</v>
      </c>
      <c r="H63" s="74" t="s">
        <v>17</v>
      </c>
      <c r="I63" s="252"/>
      <c r="J63" s="253"/>
      <c r="K63" s="253"/>
      <c r="L63" s="253"/>
      <c r="M63" s="259"/>
      <c r="N63" s="252"/>
      <c r="O63" s="253"/>
      <c r="P63" s="253"/>
      <c r="Q63" s="253"/>
      <c r="R63" s="259"/>
      <c r="S63" s="244"/>
      <c r="T63" s="270"/>
      <c r="U63" s="270"/>
      <c r="V63" s="270"/>
      <c r="W63" s="271"/>
      <c r="X63" s="16">
        <v>6</v>
      </c>
      <c r="Y63" s="105">
        <v>12</v>
      </c>
      <c r="Z63" s="11">
        <v>9</v>
      </c>
      <c r="AA63" s="215"/>
      <c r="AB63" s="165">
        <v>3</v>
      </c>
      <c r="AC63" s="252"/>
      <c r="AD63" s="253"/>
      <c r="AE63" s="253"/>
      <c r="AF63" s="253"/>
      <c r="AG63" s="259"/>
      <c r="AH63" s="252"/>
      <c r="AI63" s="253"/>
      <c r="AJ63" s="253"/>
      <c r="AK63" s="253"/>
      <c r="AL63" s="259"/>
      <c r="AO63" s="118">
        <f>SUM(U60,Z60,AE60,AJ60)</f>
        <v>234</v>
      </c>
    </row>
    <row r="64" spans="1:43" ht="26.25">
      <c r="A64" s="157">
        <v>25</v>
      </c>
      <c r="B64" s="48" t="s">
        <v>81</v>
      </c>
      <c r="C64" s="234">
        <v>72</v>
      </c>
      <c r="D64" s="162">
        <v>48</v>
      </c>
      <c r="E64" s="239">
        <v>24</v>
      </c>
      <c r="F64" s="81">
        <v>128</v>
      </c>
      <c r="G64" s="173">
        <v>8</v>
      </c>
      <c r="H64" s="80" t="s">
        <v>17</v>
      </c>
      <c r="I64" s="252"/>
      <c r="J64" s="253"/>
      <c r="K64" s="253"/>
      <c r="L64" s="253"/>
      <c r="M64" s="259"/>
      <c r="N64" s="252"/>
      <c r="O64" s="253"/>
      <c r="P64" s="253"/>
      <c r="Q64" s="253"/>
      <c r="R64" s="259"/>
      <c r="S64" s="252"/>
      <c r="T64" s="253"/>
      <c r="U64" s="253"/>
      <c r="V64" s="253"/>
      <c r="W64" s="259"/>
      <c r="X64" s="252"/>
      <c r="Y64" s="253"/>
      <c r="Z64" s="253"/>
      <c r="AA64" s="253"/>
      <c r="AB64" s="259"/>
      <c r="AC64" s="140">
        <v>6</v>
      </c>
      <c r="AD64" s="88">
        <v>12</v>
      </c>
      <c r="AE64" s="11">
        <v>18</v>
      </c>
      <c r="AF64" s="216"/>
      <c r="AG64" s="165">
        <v>4</v>
      </c>
      <c r="AH64" s="10">
        <v>6</v>
      </c>
      <c r="AI64" s="221">
        <v>12</v>
      </c>
      <c r="AJ64" s="11">
        <v>18</v>
      </c>
      <c r="AK64" s="215"/>
      <c r="AL64" s="165">
        <v>4</v>
      </c>
    </row>
    <row r="65" spans="1:38" ht="13.15">
      <c r="A65" s="157">
        <v>26</v>
      </c>
      <c r="B65" s="49" t="s">
        <v>82</v>
      </c>
      <c r="C65" s="234">
        <v>54</v>
      </c>
      <c r="D65" s="162">
        <v>30</v>
      </c>
      <c r="E65" s="236">
        <v>24</v>
      </c>
      <c r="F65" s="73">
        <v>96</v>
      </c>
      <c r="G65" s="173">
        <v>6</v>
      </c>
      <c r="H65" s="74" t="s">
        <v>17</v>
      </c>
      <c r="I65" s="252"/>
      <c r="J65" s="253"/>
      <c r="K65" s="253"/>
      <c r="L65" s="253"/>
      <c r="M65" s="259"/>
      <c r="N65" s="252"/>
      <c r="O65" s="253"/>
      <c r="P65" s="253"/>
      <c r="Q65" s="253"/>
      <c r="R65" s="259"/>
      <c r="S65" s="252"/>
      <c r="T65" s="253"/>
      <c r="U65" s="253"/>
      <c r="V65" s="253"/>
      <c r="W65" s="259"/>
      <c r="X65" s="252"/>
      <c r="Y65" s="253"/>
      <c r="Z65" s="253"/>
      <c r="AA65" s="253"/>
      <c r="AB65" s="259"/>
      <c r="AC65" s="140">
        <v>6</v>
      </c>
      <c r="AD65" s="88">
        <v>12</v>
      </c>
      <c r="AE65" s="11">
        <v>9</v>
      </c>
      <c r="AF65" s="215"/>
      <c r="AG65" s="165">
        <v>3</v>
      </c>
      <c r="AH65" s="14">
        <v>6</v>
      </c>
      <c r="AI65" s="88">
        <v>12</v>
      </c>
      <c r="AJ65" s="11">
        <v>9</v>
      </c>
      <c r="AK65" s="215"/>
      <c r="AL65" s="165">
        <v>3</v>
      </c>
    </row>
    <row r="66" spans="1:38" ht="13.15">
      <c r="A66" s="157">
        <v>27</v>
      </c>
      <c r="B66" s="49" t="s">
        <v>83</v>
      </c>
      <c r="C66" s="234">
        <v>54</v>
      </c>
      <c r="D66" s="162">
        <v>30</v>
      </c>
      <c r="E66" s="236">
        <v>24</v>
      </c>
      <c r="F66" s="73">
        <v>96</v>
      </c>
      <c r="G66" s="173">
        <v>6</v>
      </c>
      <c r="H66" s="74" t="s">
        <v>17</v>
      </c>
      <c r="I66" s="252"/>
      <c r="J66" s="253"/>
      <c r="K66" s="253"/>
      <c r="L66" s="253"/>
      <c r="M66" s="259"/>
      <c r="N66" s="252"/>
      <c r="O66" s="253"/>
      <c r="P66" s="253"/>
      <c r="Q66" s="253"/>
      <c r="R66" s="259"/>
      <c r="S66" s="252"/>
      <c r="T66" s="253"/>
      <c r="U66" s="253"/>
      <c r="V66" s="253"/>
      <c r="W66" s="259"/>
      <c r="X66" s="252"/>
      <c r="Y66" s="253"/>
      <c r="Z66" s="253"/>
      <c r="AA66" s="253"/>
      <c r="AB66" s="259"/>
      <c r="AC66" s="140">
        <v>6</v>
      </c>
      <c r="AD66" s="88">
        <v>12</v>
      </c>
      <c r="AE66" s="11">
        <v>9</v>
      </c>
      <c r="AF66" s="215"/>
      <c r="AG66" s="165">
        <v>3</v>
      </c>
      <c r="AH66" s="140">
        <v>6</v>
      </c>
      <c r="AI66" s="88">
        <v>12</v>
      </c>
      <c r="AJ66" s="11">
        <v>9</v>
      </c>
      <c r="AK66" s="215"/>
      <c r="AL66" s="165">
        <v>3</v>
      </c>
    </row>
    <row r="67" spans="1:38" ht="26.25">
      <c r="A67" s="157">
        <v>28</v>
      </c>
      <c r="B67" s="49" t="s">
        <v>84</v>
      </c>
      <c r="C67" s="234">
        <v>54</v>
      </c>
      <c r="D67" s="162">
        <v>36</v>
      </c>
      <c r="E67" s="239">
        <v>18</v>
      </c>
      <c r="F67" s="73">
        <v>96</v>
      </c>
      <c r="G67" s="173">
        <v>6</v>
      </c>
      <c r="H67" s="80" t="s">
        <v>17</v>
      </c>
      <c r="I67" s="252"/>
      <c r="J67" s="253"/>
      <c r="K67" s="253"/>
      <c r="L67" s="253"/>
      <c r="M67" s="259"/>
      <c r="N67" s="252"/>
      <c r="O67" s="253"/>
      <c r="P67" s="253"/>
      <c r="Q67" s="253"/>
      <c r="R67" s="259"/>
      <c r="S67" s="252"/>
      <c r="T67" s="253"/>
      <c r="U67" s="253"/>
      <c r="V67" s="253"/>
      <c r="W67" s="259"/>
      <c r="X67" s="252"/>
      <c r="Y67" s="253"/>
      <c r="Z67" s="253"/>
      <c r="AA67" s="253"/>
      <c r="AB67" s="259"/>
      <c r="AC67" s="14">
        <v>3</v>
      </c>
      <c r="AD67" s="105">
        <v>6</v>
      </c>
      <c r="AE67" s="11">
        <v>9</v>
      </c>
      <c r="AF67" s="215"/>
      <c r="AG67" s="165">
        <v>2</v>
      </c>
      <c r="AH67" s="140">
        <v>6</v>
      </c>
      <c r="AI67" s="88">
        <v>12</v>
      </c>
      <c r="AJ67" s="11">
        <v>18</v>
      </c>
      <c r="AK67" s="215"/>
      <c r="AL67" s="165">
        <v>4</v>
      </c>
    </row>
    <row r="68" spans="1:38" ht="26.25">
      <c r="A68" s="157">
        <v>29</v>
      </c>
      <c r="B68" s="49" t="s">
        <v>101</v>
      </c>
      <c r="C68" s="234">
        <v>45</v>
      </c>
      <c r="D68" s="162">
        <v>27</v>
      </c>
      <c r="E68" s="239">
        <v>18</v>
      </c>
      <c r="F68" s="81">
        <v>83</v>
      </c>
      <c r="G68" s="173">
        <v>5</v>
      </c>
      <c r="H68" s="80" t="s">
        <v>17</v>
      </c>
      <c r="I68" s="252"/>
      <c r="J68" s="253"/>
      <c r="K68" s="253"/>
      <c r="L68" s="253"/>
      <c r="M68" s="259"/>
      <c r="N68" s="252"/>
      <c r="O68" s="253"/>
      <c r="P68" s="253"/>
      <c r="Q68" s="253"/>
      <c r="R68" s="259"/>
      <c r="S68" s="252"/>
      <c r="T68" s="253"/>
      <c r="U68" s="253"/>
      <c r="V68" s="253"/>
      <c r="W68" s="259"/>
      <c r="X68" s="252"/>
      <c r="Y68" s="253"/>
      <c r="Z68" s="253"/>
      <c r="AA68" s="253"/>
      <c r="AB68" s="259"/>
      <c r="AC68" s="14">
        <v>3</v>
      </c>
      <c r="AD68" s="105">
        <v>6</v>
      </c>
      <c r="AE68" s="11">
        <v>9</v>
      </c>
      <c r="AF68" s="215"/>
      <c r="AG68" s="165">
        <v>2</v>
      </c>
      <c r="AH68" s="140">
        <v>6</v>
      </c>
      <c r="AI68" s="88">
        <v>12</v>
      </c>
      <c r="AJ68" s="11">
        <v>9</v>
      </c>
      <c r="AK68" s="215"/>
      <c r="AL68" s="165">
        <v>3</v>
      </c>
    </row>
    <row r="69" spans="1:38" ht="39.75" thickBot="1">
      <c r="A69" s="130">
        <v>30</v>
      </c>
      <c r="B69" s="139" t="s">
        <v>46</v>
      </c>
      <c r="C69" s="232">
        <v>72</v>
      </c>
      <c r="D69" s="52">
        <v>72</v>
      </c>
      <c r="E69" s="242">
        <v>0</v>
      </c>
      <c r="F69" s="81">
        <v>228</v>
      </c>
      <c r="G69" s="174">
        <v>12</v>
      </c>
      <c r="H69" s="74" t="s">
        <v>17</v>
      </c>
      <c r="I69" s="246"/>
      <c r="J69" s="247"/>
      <c r="K69" s="247"/>
      <c r="L69" s="247"/>
      <c r="M69" s="260"/>
      <c r="N69" s="246"/>
      <c r="O69" s="247"/>
      <c r="P69" s="247"/>
      <c r="Q69" s="247"/>
      <c r="R69" s="260"/>
      <c r="S69" s="246"/>
      <c r="T69" s="247"/>
      <c r="U69" s="247"/>
      <c r="V69" s="247"/>
      <c r="W69" s="260"/>
      <c r="X69" s="246"/>
      <c r="Y69" s="247"/>
      <c r="Z69" s="247"/>
      <c r="AA69" s="247"/>
      <c r="AB69" s="260"/>
      <c r="AC69" s="264"/>
      <c r="AD69" s="265"/>
      <c r="AE69" s="11">
        <v>36</v>
      </c>
      <c r="AF69" s="216"/>
      <c r="AG69" s="165">
        <v>5</v>
      </c>
      <c r="AH69" s="264"/>
      <c r="AI69" s="265"/>
      <c r="AJ69" s="11">
        <v>36</v>
      </c>
      <c r="AK69" s="216"/>
      <c r="AL69" s="165">
        <v>7</v>
      </c>
    </row>
    <row r="70" spans="1:38" ht="13.5" thickBot="1">
      <c r="A70" s="25" t="s">
        <v>16</v>
      </c>
      <c r="B70" s="26" t="s">
        <v>72</v>
      </c>
      <c r="C70" s="26"/>
      <c r="D70" s="25" t="s">
        <v>36</v>
      </c>
      <c r="E70" s="151"/>
      <c r="F70" s="120">
        <v>180</v>
      </c>
      <c r="G70" s="19">
        <v>6</v>
      </c>
      <c r="H70" s="19" t="s">
        <v>17</v>
      </c>
      <c r="I70" s="20"/>
      <c r="J70" s="20"/>
      <c r="K70" s="20"/>
      <c r="L70" s="20"/>
      <c r="M70" s="19"/>
      <c r="N70" s="20"/>
      <c r="O70" s="20"/>
      <c r="P70" s="20"/>
      <c r="Q70" s="20"/>
      <c r="R70" s="19"/>
      <c r="S70" s="20"/>
      <c r="T70" s="20"/>
      <c r="U70" s="20"/>
      <c r="V70" s="20"/>
      <c r="W70" s="19"/>
      <c r="X70" s="20"/>
      <c r="Y70" s="20"/>
      <c r="Z70" s="20"/>
      <c r="AA70" s="121"/>
      <c r="AB70" s="21"/>
      <c r="AC70" s="20"/>
      <c r="AD70" s="20"/>
      <c r="AE70" s="20"/>
      <c r="AF70" s="20"/>
      <c r="AG70" s="19"/>
      <c r="AH70" s="20"/>
      <c r="AI70" s="20"/>
      <c r="AJ70" s="20"/>
      <c r="AK70" s="121"/>
      <c r="AL70" s="21">
        <v>6</v>
      </c>
    </row>
    <row r="71" spans="1:38" ht="14.65" thickBot="1">
      <c r="A71" s="152"/>
      <c r="B71" s="322" t="s">
        <v>74</v>
      </c>
      <c r="C71" s="374">
        <f>SUM(C6,C11,C60)</f>
        <v>1521</v>
      </c>
      <c r="D71" s="328">
        <f>SUM(D6,D11,D60)</f>
        <v>981</v>
      </c>
      <c r="E71" s="243">
        <f>SUM(E6,E11,E60)</f>
        <v>540</v>
      </c>
      <c r="F71" s="148">
        <f>SUM(F6,F11,F60,F70)</f>
        <v>3037</v>
      </c>
      <c r="G71" s="407">
        <f>SUM(M71,R71,W71,AB71,AG71,AL71)</f>
        <v>180</v>
      </c>
      <c r="H71" s="314" t="s">
        <v>44</v>
      </c>
      <c r="I71" s="30">
        <f>SUM(I6,I11,I60)</f>
        <v>51</v>
      </c>
      <c r="J71" s="115">
        <f>SUM(J6,J11,J60)</f>
        <v>102</v>
      </c>
      <c r="K71" s="30">
        <f>SUM(K6,K11,K60,K70)</f>
        <v>126</v>
      </c>
      <c r="L71" s="114">
        <f>SUM(L6,L60,L11)</f>
        <v>12</v>
      </c>
      <c r="M71" s="365">
        <f>SUM(M70,M60,M6,M11)</f>
        <v>30</v>
      </c>
      <c r="N71" s="28">
        <f>SUM(N60,N6,P11)</f>
        <v>90</v>
      </c>
      <c r="O71" s="116">
        <f>SUM(O6,O11,O60,O70)</f>
        <v>78</v>
      </c>
      <c r="P71" s="28">
        <f>SUM(P60,P6,P11)</f>
        <v>108</v>
      </c>
      <c r="Q71" s="116">
        <f>SUM(Q6,Q11,Q60,Q70)</f>
        <v>12</v>
      </c>
      <c r="R71" s="365">
        <f>SUM(R60,R6,R11,R70)</f>
        <v>30</v>
      </c>
      <c r="S71" s="27">
        <f>SUM(S60,S6,S11)</f>
        <v>45</v>
      </c>
      <c r="T71" s="114">
        <f>SUM(T6,T11,T60,T70)</f>
        <v>90</v>
      </c>
      <c r="U71" s="27">
        <f>SUM(U60,U11,U6)</f>
        <v>144</v>
      </c>
      <c r="V71" s="114">
        <f>SUM(V6,V11,V60,V70)</f>
        <v>12</v>
      </c>
      <c r="W71" s="365">
        <f>SUM(W70,W60,W6,W11)</f>
        <v>30</v>
      </c>
      <c r="X71" s="27">
        <f>SUM(X60,X11,X6)</f>
        <v>36</v>
      </c>
      <c r="Y71" s="114">
        <f>SUM(Y6,Y11,Y60,Y70)</f>
        <v>72</v>
      </c>
      <c r="Z71" s="27">
        <f>SUM(Z60,Z6,Z11)</f>
        <v>132</v>
      </c>
      <c r="AA71" s="117">
        <f>SUM(AA6,AA11,AA60,AA70)</f>
        <v>12</v>
      </c>
      <c r="AB71" s="387">
        <f>SUM(AB70,AB60,AB6,AB11)</f>
        <v>30</v>
      </c>
      <c r="AC71" s="27">
        <f>SUM(AC60,AC6,AC11)</f>
        <v>42</v>
      </c>
      <c r="AD71" s="114">
        <f>SUM(AD6,AD11,AD60,AD70)</f>
        <v>84</v>
      </c>
      <c r="AE71" s="27">
        <f>SUM(AE60,AE6,AE11)</f>
        <v>135</v>
      </c>
      <c r="AF71" s="114">
        <f>SUM(AF6,AF11,AF60,AF70)</f>
        <v>0</v>
      </c>
      <c r="AG71" s="365">
        <f>SUM(AG70,AG60,AG6,AG11)</f>
        <v>30</v>
      </c>
      <c r="AH71" s="27">
        <f>SUM(AH60,AH6,AH11)</f>
        <v>30</v>
      </c>
      <c r="AI71" s="114">
        <f>SUM(AI6,AI11,AI60,AI70)</f>
        <v>60</v>
      </c>
      <c r="AJ71" s="27">
        <f>SUM(AJ60,AJ6,AJ11)</f>
        <v>99</v>
      </c>
      <c r="AK71" s="153">
        <f>SUM(AK6,AK11,AK60,AK70)</f>
        <v>0</v>
      </c>
      <c r="AL71" s="387">
        <f>SUM(AL70,AL60,AL6,AL11)</f>
        <v>30</v>
      </c>
    </row>
    <row r="72" spans="1:38" ht="14.65" thickBot="1">
      <c r="A72" s="154"/>
      <c r="B72" s="323"/>
      <c r="C72" s="375"/>
      <c r="D72" s="329"/>
      <c r="E72" s="369">
        <f>SUM(E71:F71)</f>
        <v>3577</v>
      </c>
      <c r="F72" s="395"/>
      <c r="G72" s="317"/>
      <c r="H72" s="315"/>
      <c r="I72" s="367">
        <f>SUM(I71:L71)</f>
        <v>291</v>
      </c>
      <c r="J72" s="367"/>
      <c r="K72" s="367"/>
      <c r="L72" s="368"/>
      <c r="M72" s="366"/>
      <c r="N72" s="309">
        <f>SUM(N71:P71)</f>
        <v>276</v>
      </c>
      <c r="O72" s="391"/>
      <c r="P72" s="391"/>
      <c r="Q72" s="392"/>
      <c r="R72" s="366"/>
      <c r="S72" s="307">
        <f>SUM(S71:U71)</f>
        <v>279</v>
      </c>
      <c r="T72" s="385"/>
      <c r="U72" s="385"/>
      <c r="V72" s="386"/>
      <c r="W72" s="366"/>
      <c r="X72" s="307">
        <f>SUM(X71:Z71)</f>
        <v>240</v>
      </c>
      <c r="Y72" s="385"/>
      <c r="Z72" s="385"/>
      <c r="AA72" s="386"/>
      <c r="AB72" s="389"/>
      <c r="AC72" s="371">
        <f>SUM(AC71:AE71)</f>
        <v>261</v>
      </c>
      <c r="AD72" s="372"/>
      <c r="AE72" s="372"/>
      <c r="AF72" s="373"/>
      <c r="AG72" s="390"/>
      <c r="AH72" s="371">
        <f>SUM(AH71:AJ71)</f>
        <v>189</v>
      </c>
      <c r="AI72" s="372"/>
      <c r="AJ72" s="372"/>
      <c r="AK72" s="373"/>
      <c r="AL72" s="388"/>
    </row>
    <row r="73" spans="1:38" ht="13.5" thickBot="1">
      <c r="A73" s="154"/>
      <c r="B73" s="324"/>
      <c r="C73" s="227"/>
      <c r="D73" s="332">
        <f>SUM(D71:F71)</f>
        <v>4558</v>
      </c>
      <c r="E73" s="394"/>
      <c r="F73" s="333"/>
      <c r="G73" s="29"/>
      <c r="H73" s="122"/>
      <c r="I73" s="362" t="s">
        <v>39</v>
      </c>
      <c r="J73" s="363"/>
      <c r="K73" s="363"/>
      <c r="L73" s="364"/>
      <c r="M73" s="122"/>
      <c r="N73" s="362" t="s">
        <v>38</v>
      </c>
      <c r="O73" s="363"/>
      <c r="P73" s="363"/>
      <c r="Q73" s="364"/>
      <c r="R73" s="122"/>
      <c r="S73" s="362" t="s">
        <v>40</v>
      </c>
      <c r="T73" s="363"/>
      <c r="U73" s="363"/>
      <c r="V73" s="364"/>
      <c r="W73" s="122"/>
      <c r="X73" s="362" t="s">
        <v>41</v>
      </c>
      <c r="Y73" s="363"/>
      <c r="Z73" s="363"/>
      <c r="AA73" s="364"/>
      <c r="AB73" s="122"/>
      <c r="AC73" s="362" t="s">
        <v>40</v>
      </c>
      <c r="AD73" s="363"/>
      <c r="AE73" s="363"/>
      <c r="AF73" s="364"/>
      <c r="AG73" s="222"/>
      <c r="AH73" s="362" t="s">
        <v>43</v>
      </c>
      <c r="AI73" s="363"/>
      <c r="AJ73" s="363"/>
      <c r="AK73" s="364"/>
      <c r="AL73" s="223"/>
    </row>
    <row r="74" spans="1:38" s="396" customFormat="1" ht="13.15"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</row>
    <row r="75" spans="1:38" ht="13.15">
      <c r="A75" s="97"/>
      <c r="B75" s="209"/>
      <c r="C75" s="209"/>
      <c r="D75" s="311" t="s">
        <v>24</v>
      </c>
      <c r="E75" s="312"/>
      <c r="F75" s="312"/>
      <c r="G75" s="313"/>
      <c r="H75" s="228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100"/>
      <c r="X75" s="209"/>
      <c r="Y75" s="209"/>
      <c r="Z75" s="209"/>
      <c r="AA75" s="209"/>
      <c r="AB75" s="100"/>
      <c r="AC75" s="209"/>
      <c r="AD75" s="209"/>
      <c r="AE75" s="209"/>
      <c r="AF75" s="209"/>
      <c r="AG75" s="209"/>
      <c r="AH75" s="209"/>
      <c r="AI75" s="209"/>
      <c r="AJ75" s="209"/>
      <c r="AK75" s="209"/>
      <c r="AL75" s="210"/>
    </row>
    <row r="76" spans="1:38" ht="18">
      <c r="A76" s="97"/>
      <c r="B76" s="102"/>
      <c r="C76" s="102"/>
      <c r="D76" s="336" t="s">
        <v>25</v>
      </c>
      <c r="E76" s="337"/>
      <c r="F76" s="337"/>
      <c r="G76" s="338"/>
      <c r="H76" s="103"/>
      <c r="I76" s="98"/>
      <c r="J76" s="98"/>
      <c r="K76" s="98"/>
      <c r="L76" s="98"/>
      <c r="M76" s="99"/>
      <c r="N76" s="98"/>
      <c r="O76" s="98"/>
      <c r="P76" s="99"/>
      <c r="Q76" s="99"/>
      <c r="R76" s="99"/>
      <c r="S76" s="99"/>
      <c r="T76" s="99"/>
      <c r="U76" s="99"/>
      <c r="V76" s="99"/>
      <c r="W76" s="100"/>
      <c r="X76" s="99"/>
      <c r="Y76" s="99"/>
      <c r="Z76" s="99"/>
      <c r="AA76" s="99"/>
      <c r="AB76" s="100"/>
      <c r="AC76" s="99"/>
      <c r="AD76" s="99"/>
      <c r="AE76" s="99"/>
      <c r="AF76" s="99"/>
      <c r="AG76" s="99"/>
      <c r="AH76" s="99"/>
      <c r="AI76" s="99"/>
      <c r="AJ76" s="99"/>
      <c r="AK76" s="99"/>
      <c r="AL76" s="101"/>
    </row>
    <row r="78" spans="1:38" ht="13.15" thickBot="1"/>
    <row r="79" spans="1:38" ht="13.15" thickBot="1">
      <c r="B79" s="339" t="s">
        <v>26</v>
      </c>
      <c r="C79" s="340"/>
      <c r="D79" s="340"/>
      <c r="E79" s="340"/>
      <c r="F79" s="340"/>
      <c r="G79" s="341"/>
    </row>
    <row r="80" spans="1:38" ht="13.15" thickBot="1">
      <c r="B80" s="304" t="s">
        <v>27</v>
      </c>
      <c r="C80" s="304" t="s">
        <v>28</v>
      </c>
      <c r="D80" s="127"/>
      <c r="E80" s="128"/>
      <c r="F80" s="128"/>
      <c r="G80" s="129"/>
    </row>
    <row r="81" spans="2:7" ht="13.15" thickBot="1">
      <c r="B81" s="305"/>
      <c r="C81" s="306"/>
      <c r="D81" s="127"/>
      <c r="E81" s="128"/>
      <c r="F81" s="128"/>
      <c r="G81" s="129"/>
    </row>
    <row r="82" spans="2:7" ht="13.15" thickBot="1">
      <c r="B82" s="305"/>
      <c r="C82" s="304" t="s">
        <v>29</v>
      </c>
      <c r="D82" s="127"/>
      <c r="E82" s="128"/>
      <c r="F82" s="128"/>
      <c r="G82" s="129"/>
    </row>
    <row r="83" spans="2:7" ht="13.15" thickBot="1">
      <c r="B83" s="306"/>
      <c r="C83" s="306"/>
      <c r="D83" s="127"/>
      <c r="E83" s="128"/>
      <c r="F83" s="128"/>
      <c r="G83" s="129"/>
    </row>
    <row r="84" spans="2:7" ht="13.15" thickBot="1">
      <c r="B84" s="304" t="s">
        <v>30</v>
      </c>
      <c r="C84" s="304" t="s">
        <v>28</v>
      </c>
      <c r="D84" s="127"/>
      <c r="E84" s="128"/>
      <c r="F84" s="128"/>
      <c r="G84" s="129"/>
    </row>
    <row r="85" spans="2:7" ht="13.15" thickBot="1">
      <c r="B85" s="305"/>
      <c r="C85" s="306"/>
      <c r="D85" s="127"/>
      <c r="E85" s="128"/>
      <c r="F85" s="128"/>
      <c r="G85" s="129"/>
    </row>
    <row r="86" spans="2:7" ht="13.15" thickBot="1">
      <c r="B86" s="305"/>
      <c r="C86" s="304" t="s">
        <v>29</v>
      </c>
      <c r="D86" s="127"/>
      <c r="E86" s="128"/>
      <c r="F86" s="128"/>
      <c r="G86" s="129"/>
    </row>
    <row r="87" spans="2:7" ht="13.15" thickBot="1">
      <c r="B87" s="306"/>
      <c r="C87" s="306"/>
      <c r="D87" s="127"/>
      <c r="E87" s="128"/>
      <c r="F87" s="128"/>
      <c r="G87" s="129"/>
    </row>
  </sheetData>
  <mergeCells count="123">
    <mergeCell ref="AH7:AL10"/>
    <mergeCell ref="AC7:AG10"/>
    <mergeCell ref="M40:M41"/>
    <mergeCell ref="R40:R41"/>
    <mergeCell ref="N41:Q41"/>
    <mergeCell ref="AL40:AL41"/>
    <mergeCell ref="AH41:AK41"/>
    <mergeCell ref="AG40:AG41"/>
    <mergeCell ref="I42:L42"/>
    <mergeCell ref="N42:Q42"/>
    <mergeCell ref="S42:V42"/>
    <mergeCell ref="X42:AA42"/>
    <mergeCell ref="AC42:AF42"/>
    <mergeCell ref="S41:V41"/>
    <mergeCell ref="X41:AA41"/>
    <mergeCell ref="A1:AL2"/>
    <mergeCell ref="A3:A5"/>
    <mergeCell ref="B3:B5"/>
    <mergeCell ref="D3:D5"/>
    <mergeCell ref="F3:F5"/>
    <mergeCell ref="G3:G5"/>
    <mergeCell ref="H3:H5"/>
    <mergeCell ref="I3:M3"/>
    <mergeCell ref="N3:R3"/>
    <mergeCell ref="S3:W3"/>
    <mergeCell ref="X3:AB3"/>
    <mergeCell ref="AC3:AG3"/>
    <mergeCell ref="AH3:AL3"/>
    <mergeCell ref="M4:M5"/>
    <mergeCell ref="AL4:AL5"/>
    <mergeCell ref="AE4:AF4"/>
    <mergeCell ref="AG4:AG5"/>
    <mergeCell ref="N4:O4"/>
    <mergeCell ref="P4:Q4"/>
    <mergeCell ref="R4:R5"/>
    <mergeCell ref="S4:T4"/>
    <mergeCell ref="AH4:AI4"/>
    <mergeCell ref="AJ4:AK4"/>
    <mergeCell ref="X4:Y4"/>
    <mergeCell ref="R71:R72"/>
    <mergeCell ref="M71:M72"/>
    <mergeCell ref="R56:R57"/>
    <mergeCell ref="U4:V4"/>
    <mergeCell ref="W4:W5"/>
    <mergeCell ref="AB4:AB5"/>
    <mergeCell ref="AC4:AD4"/>
    <mergeCell ref="Z4:AA4"/>
    <mergeCell ref="C3:C5"/>
    <mergeCell ref="E3:E5"/>
    <mergeCell ref="I4:J4"/>
    <mergeCell ref="K4:L4"/>
    <mergeCell ref="D40:D41"/>
    <mergeCell ref="G40:G41"/>
    <mergeCell ref="H56:H57"/>
    <mergeCell ref="I57:L57"/>
    <mergeCell ref="D56:D57"/>
    <mergeCell ref="G56:G57"/>
    <mergeCell ref="H71:H72"/>
    <mergeCell ref="I72:L72"/>
    <mergeCell ref="D71:D72"/>
    <mergeCell ref="G71:G72"/>
    <mergeCell ref="S72:V72"/>
    <mergeCell ref="B84:B87"/>
    <mergeCell ref="C84:C85"/>
    <mergeCell ref="C86:C87"/>
    <mergeCell ref="W56:W57"/>
    <mergeCell ref="W71:W72"/>
    <mergeCell ref="N72:Q72"/>
    <mergeCell ref="N57:Q57"/>
    <mergeCell ref="D58:F58"/>
    <mergeCell ref="D73:F73"/>
    <mergeCell ref="B79:G79"/>
    <mergeCell ref="B80:B83"/>
    <mergeCell ref="C80:C81"/>
    <mergeCell ref="C82:C83"/>
    <mergeCell ref="S57:V57"/>
    <mergeCell ref="E57:F57"/>
    <mergeCell ref="E72:F72"/>
    <mergeCell ref="D75:G75"/>
    <mergeCell ref="I58:L58"/>
    <mergeCell ref="N58:Q58"/>
    <mergeCell ref="S58:V58"/>
    <mergeCell ref="D76:G76"/>
    <mergeCell ref="B71:B73"/>
    <mergeCell ref="A74:XFD74"/>
    <mergeCell ref="AL56:AL57"/>
    <mergeCell ref="AL71:AL72"/>
    <mergeCell ref="AH72:AK72"/>
    <mergeCell ref="W40:W41"/>
    <mergeCell ref="AB40:AB41"/>
    <mergeCell ref="AH42:AK42"/>
    <mergeCell ref="AC72:AF72"/>
    <mergeCell ref="X72:AA72"/>
    <mergeCell ref="AG71:AG72"/>
    <mergeCell ref="AB71:AB72"/>
    <mergeCell ref="AC57:AF57"/>
    <mergeCell ref="X57:AA57"/>
    <mergeCell ref="AG56:AG57"/>
    <mergeCell ref="AB56:AB57"/>
    <mergeCell ref="A40:A42"/>
    <mergeCell ref="X58:AA58"/>
    <mergeCell ref="AC58:AF58"/>
    <mergeCell ref="AH58:AK58"/>
    <mergeCell ref="I73:L73"/>
    <mergeCell ref="M56:M57"/>
    <mergeCell ref="I41:L41"/>
    <mergeCell ref="H40:H41"/>
    <mergeCell ref="E41:F41"/>
    <mergeCell ref="AC41:AF41"/>
    <mergeCell ref="X73:AA73"/>
    <mergeCell ref="AC73:AF73"/>
    <mergeCell ref="N73:Q73"/>
    <mergeCell ref="S73:V73"/>
    <mergeCell ref="C71:C72"/>
    <mergeCell ref="B56:B58"/>
    <mergeCell ref="C56:C57"/>
    <mergeCell ref="B40:B42"/>
    <mergeCell ref="C40:C41"/>
    <mergeCell ref="A43:XFD43"/>
    <mergeCell ref="A59:XFD59"/>
    <mergeCell ref="AH73:AK73"/>
    <mergeCell ref="D42:F42"/>
    <mergeCell ref="AH57:AK57"/>
  </mergeCells>
  <phoneticPr fontId="1" type="noConversion"/>
  <pageMargins left="0.51181102362204722" right="0.51181102362204722" top="0.59055118110236227" bottom="0.78740157480314965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kacperwsge@outlook.com</cp:lastModifiedBy>
  <cp:lastPrinted>2019-10-03T09:09:21Z</cp:lastPrinted>
  <dcterms:created xsi:type="dcterms:W3CDTF">2011-11-03T09:26:04Z</dcterms:created>
  <dcterms:modified xsi:type="dcterms:W3CDTF">2020-07-23T01:29:04Z</dcterms:modified>
</cp:coreProperties>
</file>